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13_ncr:1_{7D160A2F-FD66-4FF0-8D17-B36C213F7500}" xr6:coauthVersionLast="47" xr6:coauthVersionMax="47" xr10:uidLastSave="{00000000-0000-0000-0000-000000000000}"/>
  <bookViews>
    <workbookView xWindow="-120" yWindow="-120" windowWidth="29040" windowHeight="15720" xr2:uid="{00000000-000D-0000-FFFF-FFFF00000000}"/>
  </bookViews>
  <sheets>
    <sheet name="КП"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5" i="1" l="1"/>
  <c r="I35" i="1"/>
  <c r="G35" i="1"/>
  <c r="J35" i="1" s="1"/>
  <c r="I32" i="1"/>
  <c r="G32" i="1"/>
  <c r="J32" i="1" s="1"/>
  <c r="I31" i="1"/>
  <c r="G31" i="1"/>
  <c r="J31" i="1" s="1"/>
  <c r="I30" i="1"/>
  <c r="G30" i="1"/>
  <c r="J30" i="1" s="1"/>
  <c r="I29" i="1"/>
  <c r="G29" i="1"/>
  <c r="J29" i="1" s="1"/>
  <c r="I28" i="1"/>
  <c r="G28" i="1"/>
  <c r="J28" i="1" s="1"/>
  <c r="I27" i="1"/>
  <c r="G27" i="1"/>
  <c r="J27" i="1" s="1"/>
  <c r="I26" i="1"/>
  <c r="G26" i="1"/>
  <c r="J26" i="1" s="1"/>
  <c r="I25" i="1"/>
  <c r="G25" i="1"/>
  <c r="I64" i="1"/>
  <c r="G64" i="1"/>
  <c r="I63" i="1"/>
  <c r="G63" i="1"/>
  <c r="I61" i="1"/>
  <c r="G61" i="1"/>
  <c r="I62" i="1"/>
  <c r="G62" i="1"/>
  <c r="I60" i="1"/>
  <c r="G60" i="1"/>
  <c r="G36" i="1"/>
  <c r="I36" i="1"/>
  <c r="G37" i="1"/>
  <c r="I37" i="1"/>
  <c r="G38" i="1"/>
  <c r="I38" i="1"/>
  <c r="G39" i="1"/>
  <c r="I39" i="1"/>
  <c r="G40" i="1"/>
  <c r="I40" i="1"/>
  <c r="G41" i="1"/>
  <c r="I41" i="1"/>
  <c r="G42" i="1"/>
  <c r="I42" i="1"/>
  <c r="G43" i="1"/>
  <c r="I43" i="1"/>
  <c r="I49" i="1"/>
  <c r="G49" i="1"/>
  <c r="E18" i="1"/>
  <c r="I51" i="1"/>
  <c r="G51" i="1"/>
  <c r="G55" i="1"/>
  <c r="I55" i="1"/>
  <c r="G53" i="1"/>
  <c r="I53" i="1"/>
  <c r="J61" i="1" l="1"/>
  <c r="J25" i="1"/>
  <c r="J49" i="1"/>
  <c r="J63" i="1"/>
  <c r="J62" i="1"/>
  <c r="J60" i="1"/>
  <c r="J64" i="1"/>
  <c r="J41" i="1"/>
  <c r="J43" i="1"/>
  <c r="J39" i="1"/>
  <c r="J42" i="1"/>
  <c r="J36" i="1"/>
  <c r="J38" i="1"/>
  <c r="J40" i="1"/>
  <c r="J37" i="1"/>
  <c r="J51" i="1"/>
  <c r="J53" i="1"/>
  <c r="J55" i="1"/>
  <c r="G50" i="1" l="1"/>
  <c r="I50" i="1"/>
  <c r="G52" i="1"/>
  <c r="I52" i="1"/>
  <c r="G54" i="1"/>
  <c r="I54" i="1"/>
  <c r="G56" i="1"/>
  <c r="I56" i="1"/>
  <c r="G57" i="1"/>
  <c r="I57" i="1"/>
  <c r="G58" i="1"/>
  <c r="I58" i="1"/>
  <c r="I44" i="1"/>
  <c r="I45" i="1"/>
  <c r="I46" i="1"/>
  <c r="I47" i="1"/>
  <c r="G44" i="1"/>
  <c r="G45" i="1"/>
  <c r="G46" i="1"/>
  <c r="G47" i="1"/>
  <c r="G11" i="1"/>
  <c r="G12" i="1"/>
  <c r="G13" i="1"/>
  <c r="G14" i="1"/>
  <c r="G15" i="1"/>
  <c r="G16" i="1"/>
  <c r="G17" i="1"/>
  <c r="G18" i="1"/>
  <c r="G19" i="1"/>
  <c r="G20" i="1"/>
  <c r="G21" i="1"/>
  <c r="G24" i="1"/>
  <c r="G22" i="1"/>
  <c r="G33" i="1"/>
  <c r="I33" i="1"/>
  <c r="I22" i="1"/>
  <c r="I24" i="1"/>
  <c r="I21" i="1"/>
  <c r="I20" i="1"/>
  <c r="I19" i="1"/>
  <c r="I18" i="1"/>
  <c r="I17" i="1"/>
  <c r="I16" i="1"/>
  <c r="I15" i="1"/>
  <c r="I14" i="1"/>
  <c r="I13" i="1"/>
  <c r="I12" i="1"/>
  <c r="I11" i="1"/>
  <c r="I10" i="1"/>
  <c r="G10" i="1"/>
  <c r="I9" i="1"/>
  <c r="G9" i="1"/>
  <c r="G65" i="1" l="1"/>
  <c r="J54" i="1"/>
  <c r="J56" i="1"/>
  <c r="J57" i="1"/>
  <c r="J52" i="1"/>
  <c r="J58" i="1"/>
  <c r="J50" i="1"/>
  <c r="J22" i="1"/>
  <c r="I65" i="1" s="1"/>
  <c r="J46" i="1"/>
  <c r="J12" i="1"/>
  <c r="J14" i="1"/>
  <c r="J16" i="1"/>
  <c r="J20" i="1"/>
  <c r="J24" i="1"/>
  <c r="J33" i="1"/>
  <c r="J15" i="1"/>
  <c r="J9" i="1"/>
  <c r="J10" i="1"/>
  <c r="J11" i="1"/>
  <c r="J18" i="1"/>
  <c r="J19" i="1"/>
  <c r="J44" i="1"/>
  <c r="J45" i="1"/>
  <c r="J17" i="1"/>
  <c r="J21" i="1"/>
  <c r="J47" i="1"/>
  <c r="J13" i="1"/>
  <c r="J66" i="1" l="1"/>
  <c r="J67" i="1" s="1"/>
</calcChain>
</file>

<file path=xl/sharedStrings.xml><?xml version="1.0" encoding="utf-8"?>
<sst xmlns="http://schemas.openxmlformats.org/spreadsheetml/2006/main" count="190" uniqueCount="142">
  <si>
    <t>№</t>
  </si>
  <si>
    <t>Наименование</t>
  </si>
  <si>
    <t>Ед.изм.</t>
  </si>
  <si>
    <t>Объём работ по ТЗ</t>
  </si>
  <si>
    <t>ИНН/КПП</t>
  </si>
  <si>
    <t>Наличие СРО</t>
  </si>
  <si>
    <t>Отсутствует</t>
  </si>
  <si>
    <t>Стоимость материалов, руб. с НДС</t>
  </si>
  <si>
    <t>Стоимость работ, руб. с НДС</t>
  </si>
  <si>
    <t>Стоимость итого, руб, с НДС:</t>
  </si>
  <si>
    <t>За ед., руб., с НДС</t>
  </si>
  <si>
    <t>Общая, руб., с НДС</t>
  </si>
  <si>
    <t>м2</t>
  </si>
  <si>
    <t>м.пог.</t>
  </si>
  <si>
    <t>шт</t>
  </si>
  <si>
    <t>Стоимость ИТОГО с НДС, руб.</t>
  </si>
  <si>
    <t>НДС, руб.</t>
  </si>
  <si>
    <t>Стоимость без НДС, руб.</t>
  </si>
  <si>
    <t>Срок выполнения работ</t>
  </si>
  <si>
    <t>Условия гарантии</t>
  </si>
  <si>
    <t>Порядок расчетов, предоплата</t>
  </si>
  <si>
    <t>Опыт работы</t>
  </si>
  <si>
    <t>указать сроки проведения работ</t>
  </si>
  <si>
    <t>указать срок гарантии на выполненные работы</t>
  </si>
  <si>
    <t>указать условия оплаты</t>
  </si>
  <si>
    <t>указать референс лист подобных выполненных работ за последние 3 года</t>
  </si>
  <si>
    <t>тн</t>
  </si>
  <si>
    <t>Название организации</t>
  </si>
  <si>
    <t>Указать ИНН / КПП</t>
  </si>
  <si>
    <t>Чистка существующего покрытия керамзитобетонных плит от грязи, старой краски, подготовка к окраске.</t>
  </si>
  <si>
    <t>Заделка рустов, их восстановление.</t>
  </si>
  <si>
    <t>I. Наружные стены, заполнение проёмов</t>
  </si>
  <si>
    <t>компл.</t>
  </si>
  <si>
    <t>Выполнить устройствво фахверковых элементов для установки ворот согласно схем и ТУ завода изготовителя секционных ворот.</t>
  </si>
  <si>
    <t>Выполнить устройство проёмов для дверей в наружных стенах размерами с соответствующим усилением из Ме конструкций с использованием металлопроката сечением из трубы не менее 160*4мм. Размер проёма не менее 1,1*2,2м для последующей установки дверей с размерами в свету 1*2,1м.</t>
  </si>
  <si>
    <t>Выполнить устройство наружных утеплённых дверей в противопожарном исполнении EI60. Размеры дверных проёмов в свету 1*2,1м. Цвет дверей RAL 9003. Порошковая окраска. С порогами у наружных дверей и с выпадающими порогами у внутренних проёмов.</t>
  </si>
  <si>
    <r>
      <t xml:space="preserve">Выполнить </t>
    </r>
    <r>
      <rPr>
        <b/>
        <sz val="14"/>
        <color theme="1"/>
        <rFont val="Times New Roman"/>
        <family val="1"/>
        <charset val="204"/>
      </rPr>
      <t>Огнезащитное покрытие</t>
    </r>
    <r>
      <rPr>
        <sz val="14"/>
        <color theme="1"/>
        <rFont val="Times New Roman"/>
        <family val="1"/>
        <charset val="204"/>
      </rPr>
      <t xml:space="preserve"> несущих металлоконструкций </t>
    </r>
    <r>
      <rPr>
        <b/>
        <sz val="14"/>
        <color theme="1"/>
        <rFont val="Times New Roman"/>
        <family val="1"/>
        <charset val="204"/>
      </rPr>
      <t xml:space="preserve">ферм перекрытия </t>
    </r>
    <r>
      <rPr>
        <sz val="14"/>
        <color theme="1"/>
        <rFont val="Times New Roman"/>
        <family val="1"/>
        <charset val="204"/>
      </rPr>
      <t xml:space="preserve">огнезащитным составом «Нертекс» либо «Феникс СТС» - (возможно применение аналога при согласовании с заказчиком) общая площадь покрытия ферм перекрытия на данном участке составляет 180 м2. Предел огнестойкости R45. Объем работ может быть уточнён при изучении работ и замерах. 
- колонны, балки, связи (Предел огнестойкости R90) – площадь 270м2.
- фермы перекрытия (Предел огнестойкости R45) - площадь 90м2.
</t>
    </r>
  </si>
  <si>
    <r>
      <t xml:space="preserve">Выполнить </t>
    </r>
    <r>
      <rPr>
        <b/>
        <sz val="14"/>
        <color theme="1"/>
        <rFont val="Times New Roman"/>
        <family val="1"/>
        <charset val="204"/>
      </rPr>
      <t>Огнезащитное покрытие</t>
    </r>
    <r>
      <rPr>
        <sz val="14"/>
        <color theme="1"/>
        <rFont val="Times New Roman"/>
        <family val="1"/>
        <charset val="204"/>
      </rPr>
      <t xml:space="preserve"> Всех несущих металлоконструкций </t>
    </r>
    <r>
      <rPr>
        <b/>
        <sz val="14"/>
        <color theme="1"/>
        <rFont val="Times New Roman"/>
        <family val="1"/>
        <charset val="204"/>
      </rPr>
      <t>колонн, балок, связей, а также фахверковых элементов</t>
    </r>
    <r>
      <rPr>
        <sz val="14"/>
        <color theme="1"/>
        <rFont val="Times New Roman"/>
        <family val="1"/>
        <charset val="204"/>
      </rPr>
      <t xml:space="preserve"> огнезащитным составом «Нертекс» либо «Феникс СТС» - (возможно применение аналога при согласовании с заказчиком).
</t>
    </r>
  </si>
  <si>
    <r>
      <rPr>
        <b/>
        <sz val="14"/>
        <color theme="1"/>
        <rFont val="Times New Roman"/>
        <family val="1"/>
        <charset val="204"/>
      </rPr>
      <t>Выполнить устройство</t>
    </r>
    <r>
      <rPr>
        <sz val="14"/>
        <color theme="1"/>
        <rFont val="Times New Roman"/>
        <family val="1"/>
        <charset val="204"/>
      </rPr>
      <t xml:space="preserve"> вертикальной части </t>
    </r>
    <r>
      <rPr>
        <b/>
        <sz val="14"/>
        <color theme="1"/>
        <rFont val="Times New Roman"/>
        <family val="1"/>
        <charset val="204"/>
      </rPr>
      <t>трубы ливневой канализации</t>
    </r>
    <r>
      <rPr>
        <sz val="14"/>
        <color theme="1"/>
        <rFont val="Times New Roman"/>
        <family val="1"/>
        <charset val="204"/>
      </rPr>
      <t xml:space="preserve"> с устройством прочистки от водосточной воронки от потолка до пола с подключением к воронке из трубопровода </t>
    </r>
    <r>
      <rPr>
        <b/>
        <sz val="14"/>
        <color theme="1"/>
        <rFont val="Times New Roman"/>
        <family val="1"/>
        <charset val="204"/>
      </rPr>
      <t>GEBERIT размером Ф160мм.</t>
    </r>
    <r>
      <rPr>
        <sz val="14"/>
        <color theme="1"/>
        <rFont val="Times New Roman"/>
        <family val="1"/>
        <charset val="204"/>
      </rPr>
      <t xml:space="preserve"> Верхнюю часть трубопровода требуется изолировать теплоизоляцией протяжённостью не менее 6м. Крепление трубопровода осуществить к металлоконструкциям здания. Место установки профистки согласовать с заказчиком. </t>
    </r>
  </si>
  <si>
    <t>При устройстве трубы GEBERIT требуется прокладка кабеля в кабель канале и подключение двух водосточных воронок от эл.щита до воронок.</t>
  </si>
  <si>
    <t>III. Устройство полов</t>
  </si>
  <si>
    <t>Демонтаж старых оконных проёмов и стеклопакетов с утилизацией.</t>
  </si>
  <si>
    <t>м3</t>
  </si>
  <si>
    <t>Выполнить устройство деформационных швов по всему периметру помещения, в т.ч. в местах примыкающих конструкций колонн на высоту 1 метр посредством экструзированного материала (пенофол и пеноплекс) толщиной от 20-50мм.</t>
  </si>
  <si>
    <r>
      <rPr>
        <b/>
        <sz val="14"/>
        <color theme="1"/>
        <rFont val="Times New Roman"/>
        <family val="1"/>
        <charset val="204"/>
      </rPr>
      <t>Устройство фасонных элементов и герметизации примыканий по периметру здания</t>
    </r>
    <r>
      <rPr>
        <sz val="14"/>
        <color theme="1"/>
        <rFont val="Times New Roman"/>
        <family val="1"/>
        <charset val="204"/>
      </rPr>
      <t>. Покрытие PE. Толщина 0,5мм. Цвет RAL 9003. Выполнить герметизацию образующихся полостей под фасонными элементами с заполнением изоляционными материалами из минеральной ваты. Саморезы использовать с белыми шляпками.</t>
    </r>
  </si>
  <si>
    <r>
      <rPr>
        <b/>
        <sz val="14"/>
        <color theme="1"/>
        <rFont val="Times New Roman"/>
        <family val="1"/>
        <charset val="204"/>
      </rPr>
      <t>Устройство Мембраны PLANTER</t>
    </r>
    <r>
      <rPr>
        <sz val="14"/>
        <color theme="1"/>
        <rFont val="Times New Roman"/>
        <family val="1"/>
        <charset val="204"/>
      </rPr>
      <t xml:space="preserve"> standart 2,0х20м по всей площади силовой плиты. Плоащадь принимается с учётом нахлёстов слоёв не менее 100мм.</t>
    </r>
  </si>
  <si>
    <r>
      <rPr>
        <b/>
        <sz val="14"/>
        <color theme="1"/>
        <rFont val="Times New Roman"/>
        <family val="1"/>
        <charset val="204"/>
      </rPr>
      <t xml:space="preserve">Устройство щебёночного основания щебнем фр. 40-60мм </t>
    </r>
    <r>
      <rPr>
        <sz val="14"/>
        <color theme="1"/>
        <rFont val="Times New Roman"/>
        <family val="1"/>
        <charset val="204"/>
      </rPr>
      <t xml:space="preserve">с послойным уплотнением Ку=1,3. На толщину 200мм с трамбованием и </t>
    </r>
    <r>
      <rPr>
        <b/>
        <sz val="14"/>
        <color theme="1"/>
        <rFont val="Times New Roman"/>
        <family val="1"/>
        <charset val="204"/>
      </rPr>
      <t>с последующей расклинкой щебнем фракции 10-20мм толщиной 80мм.</t>
    </r>
  </si>
  <si>
    <t>1.1.</t>
  </si>
  <si>
    <t>1.2.</t>
  </si>
  <si>
    <t>1.3.</t>
  </si>
  <si>
    <t>1.4.</t>
  </si>
  <si>
    <t>1.5.</t>
  </si>
  <si>
    <t>1.6.</t>
  </si>
  <si>
    <t>1.7.</t>
  </si>
  <si>
    <t>1.8.</t>
  </si>
  <si>
    <t>1.9.</t>
  </si>
  <si>
    <t>1.10.</t>
  </si>
  <si>
    <t>1.11.</t>
  </si>
  <si>
    <t>1.12.</t>
  </si>
  <si>
    <t>1.13.</t>
  </si>
  <si>
    <t>2.1.</t>
  </si>
  <si>
    <t>2.2.</t>
  </si>
  <si>
    <t>2.3.</t>
  </si>
  <si>
    <t>2.4.</t>
  </si>
  <si>
    <t>2.5.</t>
  </si>
  <si>
    <t>2.6.</t>
  </si>
  <si>
    <t>2.7.</t>
  </si>
  <si>
    <t>2.8.</t>
  </si>
  <si>
    <t>2.9.</t>
  </si>
  <si>
    <t>2.10.</t>
  </si>
  <si>
    <t>3.1.</t>
  </si>
  <si>
    <t>3.2.</t>
  </si>
  <si>
    <t>3.3.</t>
  </si>
  <si>
    <t>3.4.</t>
  </si>
  <si>
    <t>3.5.</t>
  </si>
  <si>
    <t>3.6.</t>
  </si>
  <si>
    <t>3.7.</t>
  </si>
  <si>
    <t>3.8.</t>
  </si>
  <si>
    <t>3.9.</t>
  </si>
  <si>
    <t>3.10.</t>
  </si>
  <si>
    <r>
      <t xml:space="preserve">Монтаж СП толщиной </t>
    </r>
    <r>
      <rPr>
        <b/>
        <sz val="14"/>
        <color theme="1"/>
        <rFont val="Times New Roman"/>
        <family val="1"/>
        <charset val="204"/>
      </rPr>
      <t xml:space="preserve">150мм с PIR утеплителем. Характеристики СП: Ме 0,5/0,5мм. Покрытие PE. EI60. Цвет белый RAL 9010. Включая заполнение противопожарной мин.ватой.и пеной всех, стыков с конструкциями здания, щелей, проходок. </t>
    </r>
  </si>
  <si>
    <t>Грунтование поверхности стен грунтовкой глубокого проникновения для наружного использования.</t>
  </si>
  <si>
    <t>Устройство остекления из ПВХ профиля по одной стороне здания на месте старого остекления размерами 21,5*3,1м. Размер может быть уточнён при разработке РД фахверковых систем. При остеклении использовать однокамерные стеклопакеты с тонированным в массе стеклом. Требуется использовать пластиковые окна с установкой доп. ригелей для усиления конструкции. Опционально возможно предложить для согласования Al вариант остекления. Цвет тонирования стеклопакетов согласовать с заказчиком перед заказом. Возможные цвета тонирования: синий, серый, зеленый, бронза.</t>
  </si>
  <si>
    <r>
      <rPr>
        <b/>
        <sz val="14"/>
        <color theme="1"/>
        <rFont val="Times New Roman"/>
        <family val="1"/>
        <charset val="204"/>
      </rPr>
      <t>Очистка, обработка спец составами от старых протечек, частичная шпаклёвка и покраска плит перекрытия в белый цвет краской VDK ВД-АК-1180 (супербелая)</t>
    </r>
    <r>
      <rPr>
        <sz val="14"/>
        <color theme="1"/>
        <rFont val="Times New Roman"/>
        <family val="1"/>
        <charset val="204"/>
      </rPr>
      <t xml:space="preserve"> (при высоте потолка до 24м с учётом сборки/разборки лесов, подмостей и укрывания существующего оборудования).
В отделке потолка должны быть использованы: Кислотный состав, грунтовка укрепляющая, ГВЛ, шпатлевка, краска VDK ВД-АК-1180 (супер белая).С пищевым сертификатом.
Очисткка поверхности от старой побелки
Обработка кислотным составом потолка на 2 раза
Сплошное шпатлевание потолка кистью
Обработка грунтовкой потолка
После полного высыхания грунтовки покраска на первый слой
Покраска на второй слой, либо до полного покрытия без просветов.
Все работники, выполняющие работы внутри производственных помещений должны предоставить медицинское заключение на работы на пищевом предприятии.</t>
    </r>
  </si>
  <si>
    <r>
      <t xml:space="preserve">Выполнить </t>
    </r>
    <r>
      <rPr>
        <b/>
        <sz val="14"/>
        <color theme="1"/>
        <rFont val="Times New Roman"/>
        <family val="1"/>
        <charset val="204"/>
      </rPr>
      <t>антикороззийную обработку Ме конструкций ферм перекрытия.</t>
    </r>
    <r>
      <rPr>
        <sz val="14"/>
        <color theme="1"/>
        <rFont val="Times New Roman"/>
        <family val="1"/>
        <charset val="204"/>
      </rPr>
      <t xml:space="preserve"> 
Подготовку металлических поверхностей перед окрашиванием производить в соотвествии с ГОСТ
9.402-80. Поверхность металлоконструкций, подлежащих подготовке, перед окрашиванием, не должна иметь заусенцев, острых кромок, сварочных брызг, прожогов. Поверхности металлоконструкций должны иметь третью степень очистки от окислов и первую степень обезжиривания по ГОСТ 9.402-80.
Все металлические конструкции должны быть защищены от коррозии слоем эмали ПФ-115 по ГОСТ 10144-74 по слою грунтовки ГФ-021 общей толщиной 110мкм и отвечать полной заводской готовности. В монтажных стыках и узлах, а также в местах, где окраска повреждена, металлоконструкции после окончания всех монтажных работ должны быть очищены и окрашены. Цветовое решение окраски принять по требованию заказчика. Качество окрасочного покрытия должно соответствовать показателям V класса по ГОСТ 9.032-74*.
Защиту конструкций от коррозии требуется производить в соответствии с указаниями главы СНиП
2.03.II-85. "Защита строительных конструкций от коррозии" и СНиП 3.04.03-85 "Защита строительных конструкций и сооружений от коррозии"</t>
    </r>
  </si>
  <si>
    <r>
      <t xml:space="preserve">Выполнить </t>
    </r>
    <r>
      <rPr>
        <b/>
        <sz val="14"/>
        <color theme="1"/>
        <rFont val="Times New Roman"/>
        <family val="1"/>
        <charset val="204"/>
      </rPr>
      <t xml:space="preserve">антикороззийную обработку Ме конструкций ферм перекрытия. </t>
    </r>
    <r>
      <rPr>
        <sz val="14"/>
        <color theme="1"/>
        <rFont val="Times New Roman"/>
        <family val="1"/>
        <charset val="204"/>
      </rPr>
      <t xml:space="preserve">
Подготовку металлических поверхностей перед окрашиванием производить в соотвествии с ГОСТ
9.402-80. Поверхность металлоконструкций, подлежащих подготовке, перед окрашиванием, не должна иметь заусенцев, острых кромок, сварочных брызг, прожогов. Поверхности металлоконструкций должны иметь третью степень очистки от окислов и первую степень обезжиривания по ГОСТ 9.402-80.
Все металлические конструкции должны быть защищены от коррозии слоем эмали ПФ-115 по ГОСТ сно10144-74 по слою грунтовки ГФ-021 общей толщиной 110мкм и отвечать полной заводской готовности. В монтажных стыках и узлах, а также в местах, где окраска повреждена, металлоконструкции после окончания всех монтажных работ должны быть очищены и окрашены. Цветовое решение окраски принять по требованию заказчика. Качество окрасочного покрытия должно соответствовать показателям V класса по ГОСТ 9.032-74*.
Защиту конструкций от коррозии требуется производить в соответствии с указаниями главы СНиП
2.03.II-85. "Защита строительных конструкций от коррозии" и СНиП 3.04.03-85 "Защита строительных конструкций и сооружений от коррозии"</t>
    </r>
  </si>
  <si>
    <r>
      <t xml:space="preserve">Выполнить </t>
    </r>
    <r>
      <rPr>
        <b/>
        <sz val="14"/>
        <color theme="1"/>
        <rFont val="Times New Roman"/>
        <family val="1"/>
        <charset val="204"/>
      </rPr>
      <t>герметизацию всех примыканий между металлоконструкциями и другими строительными материалами здания посредством фасонных элементов.</t>
    </r>
    <r>
      <rPr>
        <sz val="14"/>
        <color theme="1"/>
        <rFont val="Times New Roman"/>
        <family val="1"/>
        <charset val="204"/>
      </rPr>
      <t xml:space="preserve"> Покрытие PE. Толщина 0,5мм. Цвет RAL 9003. Выполнить герметизацию образующихся полостей под фасонными элементами с заполнением изоляционными материалами из минеральной ваты. Саморезы использовать с белыми шляпками.</t>
    </r>
  </si>
  <si>
    <t>Выполнить устройство укладку геотекстиля.</t>
  </si>
  <si>
    <r>
      <t xml:space="preserve">Устройство </t>
    </r>
    <r>
      <rPr>
        <b/>
        <sz val="14"/>
        <color theme="1"/>
        <rFont val="Times New Roman"/>
        <family val="1"/>
        <charset val="204"/>
      </rPr>
      <t>обратной засыпки крупнозернистым (речным) песком толщиной до 0,8м с послойным
уплотнением Ку=0,95</t>
    </r>
    <r>
      <rPr>
        <sz val="14"/>
        <color theme="1"/>
        <rFont val="Times New Roman"/>
        <family val="1"/>
        <charset val="204"/>
      </rPr>
      <t xml:space="preserve"> (Объём работ принимается по геометричеким параметрам в результате выполненных работ после утрамбовыывания до проектного/заданного значения.</t>
    </r>
  </si>
  <si>
    <r>
      <rPr>
        <b/>
        <sz val="14"/>
        <color theme="1"/>
        <rFont val="Times New Roman"/>
        <family val="1"/>
        <charset val="204"/>
      </rPr>
      <t>Устройство силовой плиты пола толщиной 250мм с топпинговым покрытием</t>
    </r>
    <r>
      <rPr>
        <sz val="14"/>
        <color theme="1"/>
        <rFont val="Times New Roman"/>
        <family val="1"/>
        <charset val="204"/>
      </rPr>
      <t xml:space="preserve"> (Топпинг корундовый Powertop AF700 натуральный)  Требуется выполнить двойное армирование арматурными сетками </t>
    </r>
    <r>
      <rPr>
        <b/>
        <sz val="14"/>
        <color theme="1"/>
        <rFont val="Times New Roman"/>
        <family val="1"/>
        <charset val="204"/>
      </rPr>
      <t>Ф16мм A400 яч.150*150мм</t>
    </r>
    <r>
      <rPr>
        <sz val="14"/>
        <color theme="1"/>
        <rFont val="Times New Roman"/>
        <family val="1"/>
        <charset val="204"/>
      </rPr>
      <t xml:space="preserve"> с вертикальными связями  в шахматном порядке с шагом 450мм длиной 200мм из арматуры Ф10мм A240. </t>
    </r>
    <r>
      <rPr>
        <b/>
        <sz val="14"/>
        <color theme="1"/>
        <rFont val="Times New Roman"/>
        <family val="1"/>
        <charset val="204"/>
      </rPr>
      <t>Бетон B25W6F150.</t>
    </r>
    <r>
      <rPr>
        <sz val="14"/>
        <color theme="1"/>
        <rFont val="Times New Roman"/>
        <family val="1"/>
        <charset val="204"/>
      </rPr>
      <t xml:space="preserve"> Армирование до 160кг/м3. Нарезание швов с шагом 6*6м, а также в местах примыканий колонн здания и последующее заполнение их полиуретановым герметиком.</t>
    </r>
  </si>
  <si>
    <r>
      <rPr>
        <b/>
        <sz val="14"/>
        <color theme="1"/>
        <rFont val="Times New Roman"/>
        <family val="1"/>
        <charset val="204"/>
      </rPr>
      <t>Устройство фахверковых элементов для последующего монтажа СП и остекления</t>
    </r>
    <r>
      <rPr>
        <sz val="14"/>
        <color theme="1"/>
        <rFont val="Times New Roman"/>
        <family val="1"/>
        <charset val="204"/>
      </rPr>
      <t xml:space="preserve"> по периметру здания, включая разработку рабочей документации КМД по согласованию с заказчиком. Выполнить антикорозийную обработку Ме конструкций в соотвествии с ГОСТ
9.402-80. Слоем эмали ПФ-115 по ГОСТ 10144-74 по слою грунтовки ГФ-021 общей толщиной 110мкм и отвечать полной заводской готовности</t>
    </r>
  </si>
  <si>
    <t>По периметру окон выполнить устройство наружных отливов, внутренних фасонных элементов с соответствующим заполнением противопожарной монтажной пеной и герметизацией стыков.</t>
  </si>
  <si>
    <t>Выполнить поставку и монтаж направляющих для колёс автофуры.</t>
  </si>
  <si>
    <t>Выполнить выборку грунта с вывозом и утилизацией для устройства фундаментной плиты под отгрузочную площадку наружного исполнения. Глубина выборки не менее 1,6.</t>
  </si>
  <si>
    <t>Выполнить обратную засыпку песком (коэффициент трамбования 0,96).</t>
  </si>
  <si>
    <t>Выполнить устройство укладки геотекстиля.</t>
  </si>
  <si>
    <t>3.11.</t>
  </si>
  <si>
    <t>3.12.</t>
  </si>
  <si>
    <t>Выполнить поставку и монтаж тамбур перегрузочный DH 3400x3400x2500 мм
(ширина х высота х глубина) Арт. № DH.135.PS-340x340x260
Глубина, мм: 2500
Выступ фасада снизу, мм: 0
Выступ фасада сверху, мм: 0
Ширина, мм: 3400
Высота, мм: 3400
Цвет рамы: RAL9017 Черный транспортный*
Тип площадки: PSL
Угол расположения к рампе, °: 135 ((уточнить и согласовать с заказчиком перед заказом).
Обшивка: Профлист
Цвет профлиста (внешний): RAL9006 Серебристый*
Cтандартный комплект поставки с обшивкой
- водосточный желоб;
- отливы по бокам площадки;
- нащельники примыкания к фасаду здания;
- уголки обрамления стыков крыши и стен.</t>
  </si>
  <si>
    <t>Выполнить поставку и монтаж Площадки перегрузочной для платформы с
поворотной аппарелью PSL 2500x2000x3400 мм Арт. № PSL.135.340.120-250x200
(длина х ширина встроенной платформы х ширина
площадки) Динамическая нагрузка, тонн: 6
Длина площадки (платформы), мм: 2500
Ширина встроенной платформы, мм: 2000
Высота встроенной платформы, мм: 600
Ширина площадки, мм: 3400
Высота площадки, мм: 1200
Цвет: RAL9017 Черный транспортный*
Угол расположения к зданию, °: 135 (уточнить и согласовать с заказчиком перед заказом).
Дополнительные опоры при длине 2000 и 2500 мм</t>
  </si>
  <si>
    <t>Платформа уравнительная электрогидравлическая с
поворотной аппарелью SL 2500x2000 мм (длина x ширина)  Арт. № SL.06S.040B/L-250x200
Динамическая нагрузка, тонн: 6
Длина, мм: 2500
Ширина, мм: 2000
Высота, мм: 600
Длина аппарели, мм: 400
Диапазон уравнивания вверх, мм: 325
Диапазон уравнивания вниз, мм: 295
Цвет: RAL9017 Черный транспортный*
Тип масла: 40
Тип монтажа (модель): S
Тип аппарели: B
Низкотемпературное масло (от -40 °С)</t>
  </si>
  <si>
    <t>Герметизатор проема со складной рамой DSF
3400x3400 мм (ширина х высота) Арт. № DSF.60.60.100I-340x340
Ширина, мм: 3400
Высота, мм: 3400
Глубина, мм: 600
Ширина боковых тентов, мм: 600
Длина/высота верхнего тента, мм: 1000
Верхний тент с разрезами: Да</t>
  </si>
  <si>
    <t>Бампер резиновый DB502010 
Материал: резина
Высота: 500 мм
Ширина: 250 мм
Толщина: 100мм
Преимущества
- защита транспортного средства и фасада здания от
повреждений при парковке.</t>
  </si>
  <si>
    <t>Пластина монтажная MP502510
Материал: оцинкованная сталь
Высота: 500 мм
Ширина: 250 мм
Толщина: 10 мм
Преимущества
- обеспечивает правильное позиционирование и надежное
крепление резинового бампера к фасаду здания.</t>
  </si>
  <si>
    <t>Пластина защитная прямая SP502510
Материал: оцинкованная сталь
Высота: 470 мм
Ширина: 220 мм
Толщина: 15 мм
Преимущества
- защита резинового бампера от преждевременного износа.</t>
  </si>
  <si>
    <t>III. Внутренние стены, потолки и металлоконструкции.</t>
  </si>
  <si>
    <t>4.1.</t>
  </si>
  <si>
    <t>4.2.</t>
  </si>
  <si>
    <t>4.3.</t>
  </si>
  <si>
    <t>4.4.</t>
  </si>
  <si>
    <t>4.5.</t>
  </si>
  <si>
    <t>4.6.</t>
  </si>
  <si>
    <t>4.8.</t>
  </si>
  <si>
    <t>4.7.</t>
  </si>
  <si>
    <t>4.9.</t>
  </si>
  <si>
    <t>4.10.</t>
  </si>
  <si>
    <t>4.11.</t>
  </si>
  <si>
    <t>4.12.</t>
  </si>
  <si>
    <t>4.13.</t>
  </si>
  <si>
    <t>4.14.</t>
  </si>
  <si>
    <t>4.15.</t>
  </si>
  <si>
    <r>
      <rPr>
        <b/>
        <sz val="14"/>
        <color theme="1"/>
        <rFont val="Times New Roman"/>
        <family val="1"/>
        <charset val="204"/>
      </rPr>
      <t>Устройство фасонных элементов, отливов,</t>
    </r>
    <r>
      <rPr>
        <sz val="14"/>
        <color theme="1"/>
        <rFont val="Times New Roman"/>
        <family val="1"/>
        <charset val="204"/>
      </rPr>
      <t xml:space="preserve"> включая гидроизоляцию, герметизацию всех стыков.Покрытие PE. Толщина стали 0,5мм. Цвет RAL 9003. Выполнить герметизацию образующихся полостей под фасонными элементами с заполнением изоляционными материалами из минеральной ваты. Саморезы использовать с белыми шляпками.</t>
    </r>
  </si>
  <si>
    <t>II. Двери, ворота, отгрузочное оборудование.</t>
  </si>
  <si>
    <t>Выполнить поставку и монтаж Промышленные секционные ворота ProPlus
Размер проема: 2500x3000мм (ширина x высота)
Тип полотна (рисунок и тиснение панелей): S-гофр woodgrain
Цвет сэндвич-панели c наружной стороны: RAL9006 Серебристый*
Цвет сэндвич-панели c внутренней стороны: RAL9002 Серо-белый*
Сторона установки привода: справа
Ресурс пружин: 25 000 циклов . Окрашенные торсионные пружины.
Тип монтажа: стандартный (H=500мм)
Ограничитель хода полотна: демпфер пружинный
Расположение фурнитуры: справа
Засов (устанавливать)
Ручка двусторонняя HGI007 (устанавливать)
Подвес CS-2 (высота 500мм)
Тип упаковки: горизонтальная (Размер может быть незначительно уточнён при проектировании и установке и уточнения фахверковых элементов) Цвет панелей белый RAL 9003.
Комплект для автоматизации промышленных ворот (Alutech) арт № TR-3531-
230KIT 
Комплект оптосенсоров Alutech Арт № OSE-1
Комплект коммутационный Alutech Арт. № MBOXADS</t>
  </si>
  <si>
    <t>Выполнить устройство двух фундаментных блоков на песчаную подушку размерами 2500*600*600мм для последующей установки отбойников для фур. Все поверхности блоков должны быть надёжно покрыти гидроизоляцией, препятчтвующей их разрушению от осадков.</t>
  </si>
  <si>
    <t>IV. Устройство фундаментной плиты для отгрузочной площадки</t>
  </si>
  <si>
    <t>Выполнить устройство проёма для проезда техники внутрь помещения размером 4,5*3м с усилением из металлопроката сечением не менее 240мм. (Перемычка швеллер стянутый с двух сторон, стойки полоса и уголок, и .т.п.). Конструкцию согласовать с заказчиком). Демонтируемые материалы утилизировать.</t>
  </si>
  <si>
    <r>
      <t xml:space="preserve">Выполнить </t>
    </r>
    <r>
      <rPr>
        <b/>
        <sz val="14"/>
        <color theme="1"/>
        <rFont val="Times New Roman"/>
        <family val="1"/>
        <charset val="204"/>
      </rPr>
      <t>герметизацию всех примыканий и щелей между металлоконструкциями и другими строительными конструкциями здания</t>
    </r>
    <r>
      <rPr>
        <sz val="14"/>
        <color theme="1"/>
        <rFont val="Times New Roman"/>
        <family val="1"/>
        <charset val="204"/>
      </rPr>
      <t xml:space="preserve"> герметизирующими материалами посредством герметика типа Sika Flex (либо аналог) серого и белого цветов по согласованию с заказчиком. Покрытие PE. Толщина 0,5мм. Цвет RAL 9003. Выполнить герметизацию образующихся полостей под фасонными элементами с заполнением изоляционными материалами из минеральной ваты. Саморезы использовать с белыми шляпками.</t>
    </r>
  </si>
  <si>
    <t xml:space="preserve">Условия выполнения работ:
1. Стеснённые условия. Все работы требуется выполнять при согласовании с Заказчиком.
2. Высотные работы. Направление на работу только специализированного персонала для высотных работ.
3. Все материалы, технику и механизмы предоставляет Подрядчик
4. Все работы необходимо производить в соответствии с действующими строительными нормами и правилами (СНиП, СП, ГОСТ и т.д.) и требованиями Заказчика.
5. По окончании работ требуется обязательная ежедневная чистка участка проводимых работ и снятие укрывных материалов.
6. Приветствуется круглосуточный режим работы, а также работа в выходные и праздничные дни. Работы возможно проводить в вечернее и ночное время. По согласованию с заказчиком некоторые работы могут быть выполняться в дневное время.
7. Работы по обеспечению Подрядчика электроснабжением, освещением и водоснабжением: Заказчик предоставляет точку подключения на расстоянии не более 30 м от стройплощадки, осветительные приборы, переноски - зона ответственности Подрядчика. Аналогично по водоснабжению, если возникнет такая необходимость. 
8. По организации работ внутри предприятия разработана памятка, требования в которой являются обязательными к выполнению, в т.ч. в части введения режима усиленного контроля.
9. Требуется обязательное ежедневное укрытие всего смонтированного оборудования, трубопроводов, подвесов, чистовых полов и других инженерных коммуникаций.
10. По окончании работ требуется обязательная ежедневная чистка участка проводимых работ и снятие укрывных материалов.
11. При порче оборудования и существующих конструкций требуется восстановление и чистка за счёт подрядчика.
12.Все работники, выполняющие работы внутри производственных помещений должны предоставить медицинское заключение на работы на пищевом предприятии.
13. Перед выполнением работ требуется разработать и согласовать с заказчиком ППР.
14. Объёмы работ, указанные в ТЗ, могут быть изменены и уточнены при согласовании с заказчиком.
</t>
  </si>
  <si>
    <r>
      <t xml:space="preserve">Выполнить </t>
    </r>
    <r>
      <rPr>
        <b/>
        <sz val="14"/>
        <color theme="1"/>
        <rFont val="Times New Roman"/>
        <family val="1"/>
        <charset val="204"/>
      </rPr>
      <t>демонтаж двух этажной конструкции помещений размерами 12*6*10м.</t>
    </r>
    <r>
      <rPr>
        <sz val="14"/>
        <color theme="1"/>
        <rFont val="Times New Roman"/>
        <family val="1"/>
        <charset val="204"/>
      </rPr>
      <t xml:space="preserve"> Конструкции состоят из Ме каркаса, жб плит перекрытия и стен из кирпича. Весь демонтированный металл требуется разместить в согласованном с заказчиком месте снаружи здания для последующей его утилизаци силами заказчика. Все остальные материал</t>
    </r>
    <r>
      <rPr>
        <sz val="14"/>
        <rFont val="Times New Roman"/>
        <family val="1"/>
        <charset val="204"/>
      </rPr>
      <t xml:space="preserve">ы и образовавшийся </t>
    </r>
    <r>
      <rPr>
        <sz val="14"/>
        <color theme="1"/>
        <rFont val="Times New Roman"/>
        <family val="1"/>
        <charset val="204"/>
      </rPr>
      <t>мусор требуется утилизировать силами и за счёт подрядчика.
Объём демонтажных работ требуется изучить на месте.</t>
    </r>
  </si>
  <si>
    <r>
      <t xml:space="preserve">Покраска стен фасадной краской не менее, чем за 2 раза до полного покрытия поверхности без просветов.. Цвет белый. </t>
    </r>
    <r>
      <rPr>
        <b/>
        <sz val="14"/>
        <color theme="1"/>
        <rFont val="Times New Roman"/>
        <family val="1"/>
        <charset val="204"/>
      </rPr>
      <t>Указать в КП тип и марку краски.</t>
    </r>
  </si>
  <si>
    <t>Покраска цокольной части здания в серый цвет на высоту 1,2м не менее, чем за 2 раза до полного покрытия поверхности без просветов.Указать в КП тип и марку краски.</t>
  </si>
  <si>
    <t>Выполнить устройство проёма для наружных ворот размером 4,5*3м с усилением из металлопроката сечением не менее 240мм. (Перемычка швеллер стянутый с двух сторон, стойки и обрамление проёма с двух сторон из полосы и уголка). Конструкцию согласовать с заказчиком. Демонтируемые материалы утилизировать. Проём №1 для устройства отгрузочной станции. Проём №2 для поставки в складское помещение поддонов. Проём №3 для устройства въезда техники в помещение склада.</t>
  </si>
  <si>
    <t>1.14.</t>
  </si>
  <si>
    <t>3.13.</t>
  </si>
  <si>
    <t>Выполнить демонтаж старых вентиляционных колпаков в перекрытиях, а также оставшиеся другие отверстия, где колпаки уже демонтированы с последующей заделкой посредством ГВЛ и шпаклеванием (при высоте потолка до 22м с учётом сборки/разборки лесов, подмостей и укрывания существующего оборудования). Снаружи отверстия вент колпаков требуется заделать оцинкованным листом, внутреннее пространство полостей труб заполнить теплоизоляционными материалами(пеноплекс) и загерметизировать как изнутри так и снаружи  – объём 2 шт.</t>
  </si>
  <si>
    <r>
      <rPr>
        <b/>
        <sz val="14"/>
        <color theme="1"/>
        <rFont val="Times New Roman"/>
        <family val="1"/>
        <charset val="204"/>
      </rPr>
      <t>Очистка, частичная штукатурка, шпаклёвка и покраска стен в белый цвет</t>
    </r>
    <r>
      <rPr>
        <sz val="14"/>
        <color theme="1"/>
        <rFont val="Times New Roman"/>
        <family val="1"/>
        <charset val="204"/>
      </rPr>
      <t xml:space="preserve"> краской VDK ВД-АК-1180 (супербелая) (при высоте потолка до 22м с учётом сборки/разборки лесов, подмостей и укрывания существующего оборудования)
В отделке стен должны быть использованы: Кислотный состав, грунтовка укрепляющая, ГВЛ, шпатлевка, краска VDK ВД-АК-1180 (супер белая).С пищевым сертификатом.
Очисткка поверхности от старой побелки
После полного высыхания грунтовки покраска на первый слой
Покраска на второй слой, либо до полного покрытия без просветов.
Все работники, выполняющие работы внутри производственных помещений должны предоставить медицинское заключение на работы на пищевом предприятии.</t>
    </r>
  </si>
  <si>
    <t>Выполнть устройство монолитной жб балки-стенки вдоль существующих двух наружных стен и одной внутренней (везде, где имеютсся стеновые панели из керамзитобетонных плит) толщиной 0,25м и высотой до 1м с двойным каркасом армирования из 12мм и 14мм арматуры. Бетон не ниже марки Бетон B25W6F150. Армирование до 120 кг/м3. Арматуру требуется завязать с существующим полом и колоннами здания. Балка выполняется с целью снижения давления обратной засыпки и новой плиты пола на наружные керамзитобетонные плиты. Перед устройством монолитной балки требуется устройство деформационного шва между конструкцией стены - плитой и будущей балкой.</t>
  </si>
  <si>
    <t>Устройство выпусков ливневой канализации трубой ПП диаметром от 160 до 200мм в полах с устройством гильз.</t>
  </si>
  <si>
    <t>Выполнить устройство водоотведения ливневой канализации до ближайшего колодца наружной канализации с устройством гильзы в силовой плите пола и при выходе из-под здания трубой КОРСИС диаметром до 200мм с последующим подключением к смонтированной внутри помещения трубы GEBERIT. Работы по выборке грунта, и обратной засыпке песком предусмотреть в стоимости данных работ. Вблизи с подключённой трубопроводом ливневой канализации необходимо предусмотреть трап - прочистку. Растояние до ближайшего колодца до 10м.пог. от здания. Место подключения ливневой канализации уточнить с заказчиком перед выполнением работ.</t>
  </si>
  <si>
    <t>Устройство фундаментной плиты для наружной отгрузочной площадки толщиной не менее 200мм. Размер площадки и закладные детали согласно требований завода изготовителя. Армирование не менее 120кг/м3. Требуется выполнить двойное армирование арматурными сетками Ф14мм A400 яч.150*150мм с вертикальными связями  в шахматном порядке с шагом 450мм длиной 200мм из арматуры Ф10мм A240. Бетон B25W6F150. Предварительно считать 6*5*0,2м. Все поверхности плиты требуется обработать гидроизолирующим обеспыливающим покрытием.</t>
  </si>
  <si>
    <t>Техническое задание, таблица для предоставления коммерческого предложения.
Наименование работ: Устройство модернизации производственного помещения размерами (Д*Ш*В) 24*18*24м., включая наружную и внутреннюю отделку, модернизацию полов для устройства склада, на объекте ООО"Сухонский молочный комбинат", расположенном по адресу: Вологодская обл., г. Сокол.
Ответственное структурное подразделение: Проектная группа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</si>
</sst>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charset val="204"/>
      <scheme val="minor"/>
    </font>
    <font>
      <b/>
      <sz val="16"/>
      <color theme="1"/>
      <name val="Times New Roman"/>
      <family val="1"/>
      <charset val="204"/>
    </font>
    <font>
      <sz val="16"/>
      <color theme="1"/>
      <name val="Times New Roman"/>
      <family val="1"/>
      <charset val="204"/>
    </font>
    <font>
      <sz val="14"/>
      <color theme="1"/>
      <name val="Times New Roman"/>
      <family val="1"/>
      <charset val="204"/>
    </font>
    <font>
      <b/>
      <sz val="14"/>
      <color theme="1"/>
      <name val="Times New Roman"/>
      <family val="1"/>
      <charset val="204"/>
    </font>
    <font>
      <sz val="14"/>
      <name val="Times New Roman"/>
      <family val="1"/>
      <charset val="204"/>
    </font>
    <font>
      <b/>
      <sz val="20"/>
      <color theme="1"/>
      <name val="Times New Roman"/>
      <family val="1"/>
      <charset val="204"/>
    </font>
    <font>
      <b/>
      <u/>
      <sz val="20"/>
      <color theme="1"/>
      <name val="Times New Roman"/>
      <family val="1"/>
      <charset val="204"/>
    </font>
    <font>
      <b/>
      <sz val="14"/>
      <color theme="1"/>
      <name val="Calibri"/>
      <family val="2"/>
      <charset val="204"/>
      <scheme val="minor"/>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3">
    <xf numFmtId="0" fontId="0" fillId="0" borderId="0" xfId="0"/>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3" xfId="0" applyFont="1" applyBorder="1" applyAlignment="1">
      <alignment horizontal="justify"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vertical="center" wrapText="1"/>
    </xf>
    <xf numFmtId="2" fontId="5" fillId="0" borderId="17"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vertical="center" wrapText="1"/>
    </xf>
    <xf numFmtId="4" fontId="4" fillId="0" borderId="23"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6" xfId="0"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0" fontId="1" fillId="0" borderId="0" xfId="0" applyFont="1"/>
    <xf numFmtId="0" fontId="4" fillId="0" borderId="25" xfId="0" applyFont="1" applyBorder="1" applyAlignment="1">
      <alignment horizontal="justify" vertical="center" wrapText="1"/>
    </xf>
    <xf numFmtId="0" fontId="4" fillId="0" borderId="5" xfId="0" applyFont="1" applyBorder="1" applyAlignment="1">
      <alignment horizontal="justify" vertical="center" wrapText="1"/>
    </xf>
    <xf numFmtId="4" fontId="4" fillId="0" borderId="29" xfId="0" applyNumberFormat="1" applyFont="1" applyBorder="1" applyAlignment="1">
      <alignment horizontal="center" vertical="center" wrapText="1"/>
    </xf>
    <xf numFmtId="4" fontId="6" fillId="0" borderId="26" xfId="0" applyNumberFormat="1" applyFont="1" applyBorder="1" applyAlignment="1">
      <alignment horizontal="center" vertical="center" wrapText="1"/>
    </xf>
    <xf numFmtId="0" fontId="4" fillId="0" borderId="28"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28"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6" fillId="0" borderId="27" xfId="0" applyNumberFormat="1" applyFont="1" applyBorder="1" applyAlignment="1">
      <alignment horizontal="center"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22" xfId="0" applyFont="1" applyBorder="1" applyAlignment="1">
      <alignment horizontal="justify" vertical="center" wrapText="1"/>
    </xf>
    <xf numFmtId="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2" fontId="5" fillId="0" borderId="1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16" fontId="4" fillId="0" borderId="21" xfId="0" applyNumberFormat="1" applyFont="1" applyBorder="1" applyAlignment="1">
      <alignment horizontal="center" vertical="center" wrapText="1"/>
    </xf>
    <xf numFmtId="0" fontId="5" fillId="0" borderId="16" xfId="0" applyFont="1" applyBorder="1" applyAlignment="1">
      <alignment vertical="center" wrapText="1"/>
    </xf>
    <xf numFmtId="17" fontId="4" fillId="0" borderId="15"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8" xfId="0" applyFont="1" applyBorder="1" applyAlignment="1">
      <alignment horizontal="left" vertical="top" wrapText="1"/>
    </xf>
    <xf numFmtId="0" fontId="6" fillId="0" borderId="31" xfId="0" applyFont="1" applyBorder="1" applyAlignment="1">
      <alignment horizontal="center" vertical="center" wrapText="1"/>
    </xf>
    <xf numFmtId="0" fontId="6" fillId="0" borderId="2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showWhiteSpace="0" zoomScale="55" zoomScaleNormal="55" zoomScalePageLayoutView="70" workbookViewId="0">
      <selection activeCell="R7" sqref="R7"/>
    </sheetView>
  </sheetViews>
  <sheetFormatPr defaultRowHeight="15" x14ac:dyDescent="0.25"/>
  <cols>
    <col min="1" max="1" width="6.28515625" customWidth="1"/>
    <col min="2" max="2" width="10.42578125" bestFit="1" customWidth="1"/>
    <col min="3" max="3" width="110.140625" customWidth="1"/>
    <col min="4" max="4" width="12.28515625" customWidth="1"/>
    <col min="5" max="5" width="14.42578125" customWidth="1"/>
    <col min="6" max="6" width="13.7109375" customWidth="1"/>
    <col min="7" max="7" width="18.7109375" customWidth="1"/>
    <col min="8" max="8" width="13.28515625" customWidth="1"/>
    <col min="9" max="9" width="18.5703125" customWidth="1"/>
    <col min="10" max="10" width="24.140625" customWidth="1"/>
  </cols>
  <sheetData>
    <row r="1" spans="2:10" ht="15.75" thickBot="1" x14ac:dyDescent="0.3"/>
    <row r="2" spans="2:10" ht="138.75" customHeight="1" thickBot="1" x14ac:dyDescent="0.3">
      <c r="B2" s="54" t="s">
        <v>141</v>
      </c>
      <c r="C2" s="55"/>
      <c r="D2" s="55"/>
      <c r="E2" s="55"/>
      <c r="F2" s="55"/>
      <c r="G2" s="55"/>
      <c r="H2" s="55"/>
      <c r="I2" s="55"/>
      <c r="J2" s="56"/>
    </row>
    <row r="3" spans="2:10" ht="138.75" customHeight="1" thickBot="1" x14ac:dyDescent="0.3">
      <c r="B3" s="4" t="s">
        <v>0</v>
      </c>
      <c r="C3" s="2" t="s">
        <v>1</v>
      </c>
      <c r="D3" s="4" t="s">
        <v>2</v>
      </c>
      <c r="E3" s="4" t="s">
        <v>3</v>
      </c>
      <c r="F3" s="64" t="s">
        <v>27</v>
      </c>
      <c r="G3" s="65"/>
      <c r="H3" s="65"/>
      <c r="I3" s="65"/>
      <c r="J3" s="66"/>
    </row>
    <row r="4" spans="2:10" ht="25.15" customHeight="1" thickBot="1" x14ac:dyDescent="0.3">
      <c r="B4" s="2"/>
      <c r="C4" s="3" t="s">
        <v>4</v>
      </c>
      <c r="D4" s="4"/>
      <c r="E4" s="4"/>
      <c r="F4" s="67" t="s">
        <v>28</v>
      </c>
      <c r="G4" s="67"/>
      <c r="H4" s="67"/>
      <c r="I4" s="67"/>
      <c r="J4" s="68"/>
    </row>
    <row r="5" spans="2:10" ht="25.15" hidden="1" customHeight="1" thickBot="1" x14ac:dyDescent="0.3">
      <c r="B5" s="2"/>
      <c r="C5" s="3" t="s">
        <v>5</v>
      </c>
      <c r="D5" s="4"/>
      <c r="E5" s="4"/>
      <c r="F5" s="67" t="s">
        <v>6</v>
      </c>
      <c r="G5" s="67"/>
      <c r="H5" s="67"/>
      <c r="I5" s="67"/>
      <c r="J5" s="68"/>
    </row>
    <row r="6" spans="2:10" ht="63.6" customHeight="1" thickBot="1" x14ac:dyDescent="0.3">
      <c r="B6" s="1"/>
      <c r="C6" s="5"/>
      <c r="D6" s="1"/>
      <c r="E6" s="6"/>
      <c r="F6" s="69" t="s">
        <v>7</v>
      </c>
      <c r="G6" s="70"/>
      <c r="H6" s="69" t="s">
        <v>8</v>
      </c>
      <c r="I6" s="70"/>
      <c r="J6" s="71" t="s">
        <v>9</v>
      </c>
    </row>
    <row r="7" spans="2:10" ht="61.5" thickBot="1" x14ac:dyDescent="0.3">
      <c r="B7" s="1"/>
      <c r="C7" s="5"/>
      <c r="D7" s="1"/>
      <c r="E7" s="7"/>
      <c r="F7" s="8" t="s">
        <v>10</v>
      </c>
      <c r="G7" s="9" t="s">
        <v>11</v>
      </c>
      <c r="H7" s="8" t="s">
        <v>10</v>
      </c>
      <c r="I7" s="9" t="s">
        <v>11</v>
      </c>
      <c r="J7" s="72"/>
    </row>
    <row r="8" spans="2:10" ht="21" thickBot="1" x14ac:dyDescent="0.3">
      <c r="B8" s="2"/>
      <c r="C8" s="10" t="s">
        <v>31</v>
      </c>
      <c r="D8" s="2"/>
      <c r="E8" s="7"/>
      <c r="F8" s="11"/>
      <c r="G8" s="12"/>
      <c r="H8" s="11"/>
      <c r="I8" s="12"/>
      <c r="J8" s="13"/>
    </row>
    <row r="9" spans="2:10" ht="18.75" x14ac:dyDescent="0.25">
      <c r="B9" s="14" t="s">
        <v>47</v>
      </c>
      <c r="C9" s="52" t="s">
        <v>41</v>
      </c>
      <c r="D9" s="14" t="s">
        <v>12</v>
      </c>
      <c r="E9" s="16">
        <v>200</v>
      </c>
      <c r="F9" s="17">
        <v>0</v>
      </c>
      <c r="G9" s="18">
        <f t="shared" ref="G9:G33" si="0">F9*E9</f>
        <v>0</v>
      </c>
      <c r="H9" s="17">
        <v>0</v>
      </c>
      <c r="I9" s="18">
        <f t="shared" ref="I9:I33" si="1">H9*E9</f>
        <v>0</v>
      </c>
      <c r="J9" s="19">
        <f t="shared" ref="J9:J33" si="2">G9+I9</f>
        <v>0</v>
      </c>
    </row>
    <row r="10" spans="2:10" ht="112.5" x14ac:dyDescent="0.25">
      <c r="B10" s="51" t="s">
        <v>48</v>
      </c>
      <c r="C10" s="21" t="s">
        <v>90</v>
      </c>
      <c r="D10" s="20" t="s">
        <v>26</v>
      </c>
      <c r="E10" s="16">
        <v>2</v>
      </c>
      <c r="F10" s="22">
        <v>0</v>
      </c>
      <c r="G10" s="23">
        <f t="shared" si="0"/>
        <v>0</v>
      </c>
      <c r="H10" s="22">
        <v>0</v>
      </c>
      <c r="I10" s="23">
        <f t="shared" si="1"/>
        <v>0</v>
      </c>
      <c r="J10" s="24">
        <f t="shared" si="2"/>
        <v>0</v>
      </c>
    </row>
    <row r="11" spans="2:10" ht="75" customHeight="1" x14ac:dyDescent="0.25">
      <c r="B11" s="51" t="s">
        <v>49</v>
      </c>
      <c r="C11" s="21" t="s">
        <v>80</v>
      </c>
      <c r="D11" s="20" t="s">
        <v>12</v>
      </c>
      <c r="E11" s="16">
        <v>200</v>
      </c>
      <c r="F11" s="22">
        <v>0</v>
      </c>
      <c r="G11" s="23">
        <f t="shared" si="0"/>
        <v>0</v>
      </c>
      <c r="H11" s="22">
        <v>0</v>
      </c>
      <c r="I11" s="23">
        <f t="shared" si="1"/>
        <v>0</v>
      </c>
      <c r="J11" s="24">
        <f t="shared" si="2"/>
        <v>0</v>
      </c>
    </row>
    <row r="12" spans="2:10" ht="86.25" customHeight="1" x14ac:dyDescent="0.25">
      <c r="B12" s="20" t="s">
        <v>50</v>
      </c>
      <c r="C12" s="21" t="s">
        <v>121</v>
      </c>
      <c r="D12" s="20" t="s">
        <v>12</v>
      </c>
      <c r="E12" s="16">
        <v>200</v>
      </c>
      <c r="F12" s="22">
        <v>0</v>
      </c>
      <c r="G12" s="23">
        <f t="shared" si="0"/>
        <v>0</v>
      </c>
      <c r="H12" s="22">
        <v>0</v>
      </c>
      <c r="I12" s="23">
        <f t="shared" si="1"/>
        <v>0</v>
      </c>
      <c r="J12" s="24">
        <f t="shared" si="2"/>
        <v>0</v>
      </c>
    </row>
    <row r="13" spans="2:10" ht="37.5" x14ac:dyDescent="0.25">
      <c r="B13" s="20" t="s">
        <v>51</v>
      </c>
      <c r="C13" s="21" t="s">
        <v>29</v>
      </c>
      <c r="D13" s="20" t="s">
        <v>12</v>
      </c>
      <c r="E13" s="16">
        <v>2000</v>
      </c>
      <c r="F13" s="22">
        <v>0</v>
      </c>
      <c r="G13" s="23">
        <f t="shared" si="0"/>
        <v>0</v>
      </c>
      <c r="H13" s="22">
        <v>0</v>
      </c>
      <c r="I13" s="23">
        <f t="shared" si="1"/>
        <v>0</v>
      </c>
      <c r="J13" s="24">
        <f t="shared" si="2"/>
        <v>0</v>
      </c>
    </row>
    <row r="14" spans="2:10" ht="18.75" x14ac:dyDescent="0.25">
      <c r="B14" s="20" t="s">
        <v>52</v>
      </c>
      <c r="C14" s="21" t="s">
        <v>30</v>
      </c>
      <c r="D14" s="20" t="s">
        <v>13</v>
      </c>
      <c r="E14" s="16">
        <v>1500</v>
      </c>
      <c r="F14" s="22">
        <v>0</v>
      </c>
      <c r="G14" s="23">
        <f t="shared" si="0"/>
        <v>0</v>
      </c>
      <c r="H14" s="22">
        <v>0</v>
      </c>
      <c r="I14" s="23">
        <f t="shared" si="1"/>
        <v>0</v>
      </c>
      <c r="J14" s="24">
        <f t="shared" si="2"/>
        <v>0</v>
      </c>
    </row>
    <row r="15" spans="2:10" ht="37.5" x14ac:dyDescent="0.25">
      <c r="B15" s="20" t="s">
        <v>53</v>
      </c>
      <c r="C15" s="21" t="s">
        <v>81</v>
      </c>
      <c r="D15" s="20" t="s">
        <v>12</v>
      </c>
      <c r="E15" s="16">
        <v>2000</v>
      </c>
      <c r="F15" s="22">
        <v>0</v>
      </c>
      <c r="G15" s="23">
        <f t="shared" si="0"/>
        <v>0</v>
      </c>
      <c r="H15" s="22">
        <v>0</v>
      </c>
      <c r="I15" s="23">
        <f t="shared" si="1"/>
        <v>0</v>
      </c>
      <c r="J15" s="24">
        <f t="shared" si="2"/>
        <v>0</v>
      </c>
    </row>
    <row r="16" spans="2:10" ht="37.5" x14ac:dyDescent="0.25">
      <c r="B16" s="20" t="s">
        <v>54</v>
      </c>
      <c r="C16" s="21" t="s">
        <v>130</v>
      </c>
      <c r="D16" s="20" t="s">
        <v>12</v>
      </c>
      <c r="E16" s="16">
        <v>2000</v>
      </c>
      <c r="F16" s="22">
        <v>0</v>
      </c>
      <c r="G16" s="23">
        <f t="shared" si="0"/>
        <v>0</v>
      </c>
      <c r="H16" s="22">
        <v>0</v>
      </c>
      <c r="I16" s="23">
        <f t="shared" si="1"/>
        <v>0</v>
      </c>
      <c r="J16" s="24">
        <f t="shared" si="2"/>
        <v>0</v>
      </c>
    </row>
    <row r="17" spans="2:10" ht="37.5" x14ac:dyDescent="0.25">
      <c r="B17" s="20" t="s">
        <v>55</v>
      </c>
      <c r="C17" s="21" t="s">
        <v>131</v>
      </c>
      <c r="D17" s="20" t="s">
        <v>12</v>
      </c>
      <c r="E17" s="16">
        <v>100</v>
      </c>
      <c r="F17" s="22">
        <v>0</v>
      </c>
      <c r="G17" s="23">
        <f t="shared" si="0"/>
        <v>0</v>
      </c>
      <c r="H17" s="22">
        <v>0</v>
      </c>
      <c r="I17" s="23">
        <f t="shared" si="1"/>
        <v>0</v>
      </c>
      <c r="J17" s="24">
        <f t="shared" si="2"/>
        <v>0</v>
      </c>
    </row>
    <row r="18" spans="2:10" ht="150" x14ac:dyDescent="0.25">
      <c r="B18" s="20" t="s">
        <v>56</v>
      </c>
      <c r="C18" s="21" t="s">
        <v>82</v>
      </c>
      <c r="D18" s="20" t="s">
        <v>12</v>
      </c>
      <c r="E18" s="16">
        <f>21.5*3.1</f>
        <v>66.650000000000006</v>
      </c>
      <c r="F18" s="22">
        <v>0</v>
      </c>
      <c r="G18" s="23">
        <f t="shared" si="0"/>
        <v>0</v>
      </c>
      <c r="H18" s="22">
        <v>0</v>
      </c>
      <c r="I18" s="23">
        <f t="shared" si="1"/>
        <v>0</v>
      </c>
      <c r="J18" s="24">
        <f t="shared" si="2"/>
        <v>0</v>
      </c>
    </row>
    <row r="19" spans="2:10" ht="56.25" x14ac:dyDescent="0.25">
      <c r="B19" s="20" t="s">
        <v>57</v>
      </c>
      <c r="C19" s="21" t="s">
        <v>91</v>
      </c>
      <c r="D19" s="20" t="s">
        <v>12</v>
      </c>
      <c r="E19" s="16">
        <v>50</v>
      </c>
      <c r="F19" s="22">
        <v>0</v>
      </c>
      <c r="G19" s="23">
        <f t="shared" si="0"/>
        <v>0</v>
      </c>
      <c r="H19" s="22">
        <v>0</v>
      </c>
      <c r="I19" s="23">
        <f t="shared" si="1"/>
        <v>0</v>
      </c>
      <c r="J19" s="24">
        <f t="shared" si="2"/>
        <v>0</v>
      </c>
    </row>
    <row r="20" spans="2:10" ht="112.5" x14ac:dyDescent="0.25">
      <c r="B20" s="20" t="s">
        <v>58</v>
      </c>
      <c r="C20" s="21" t="s">
        <v>132</v>
      </c>
      <c r="D20" s="20" t="s">
        <v>32</v>
      </c>
      <c r="E20" s="16">
        <v>3</v>
      </c>
      <c r="F20" s="22">
        <v>0</v>
      </c>
      <c r="G20" s="23">
        <f t="shared" si="0"/>
        <v>0</v>
      </c>
      <c r="H20" s="22">
        <v>0</v>
      </c>
      <c r="I20" s="23">
        <f t="shared" si="1"/>
        <v>0</v>
      </c>
      <c r="J20" s="24">
        <f t="shared" si="2"/>
        <v>0</v>
      </c>
    </row>
    <row r="21" spans="2:10" ht="37.5" x14ac:dyDescent="0.25">
      <c r="B21" s="20" t="s">
        <v>59</v>
      </c>
      <c r="C21" s="21" t="s">
        <v>33</v>
      </c>
      <c r="D21" s="20" t="s">
        <v>26</v>
      </c>
      <c r="E21" s="16">
        <v>0.5</v>
      </c>
      <c r="F21" s="22">
        <v>0</v>
      </c>
      <c r="G21" s="23">
        <f t="shared" si="0"/>
        <v>0</v>
      </c>
      <c r="H21" s="22">
        <v>0</v>
      </c>
      <c r="I21" s="23">
        <f t="shared" si="1"/>
        <v>0</v>
      </c>
      <c r="J21" s="24">
        <f t="shared" si="2"/>
        <v>0</v>
      </c>
    </row>
    <row r="22" spans="2:10" ht="75.75" thickBot="1" x14ac:dyDescent="0.3">
      <c r="B22" s="20" t="s">
        <v>133</v>
      </c>
      <c r="C22" s="21" t="s">
        <v>34</v>
      </c>
      <c r="D22" s="20" t="s">
        <v>32</v>
      </c>
      <c r="E22" s="16">
        <v>3</v>
      </c>
      <c r="F22" s="22">
        <v>0</v>
      </c>
      <c r="G22" s="23">
        <f>F22*E22</f>
        <v>0</v>
      </c>
      <c r="H22" s="22">
        <v>0</v>
      </c>
      <c r="I22" s="23">
        <f>H22*E22</f>
        <v>0</v>
      </c>
      <c r="J22" s="24">
        <f>G22+I22</f>
        <v>0</v>
      </c>
    </row>
    <row r="23" spans="2:10" ht="21" thickBot="1" x14ac:dyDescent="0.3">
      <c r="B23" s="20"/>
      <c r="C23" s="10" t="s">
        <v>122</v>
      </c>
      <c r="D23" s="20"/>
      <c r="E23" s="16"/>
      <c r="F23" s="22"/>
      <c r="G23" s="23"/>
      <c r="H23" s="22"/>
      <c r="I23" s="23"/>
      <c r="J23" s="24"/>
    </row>
    <row r="24" spans="2:10" ht="375" x14ac:dyDescent="0.25">
      <c r="B24" s="20" t="s">
        <v>60</v>
      </c>
      <c r="C24" s="21" t="s">
        <v>123</v>
      </c>
      <c r="D24" s="20" t="s">
        <v>32</v>
      </c>
      <c r="E24" s="16">
        <v>2</v>
      </c>
      <c r="F24" s="22">
        <v>0</v>
      </c>
      <c r="G24" s="23">
        <f t="shared" si="0"/>
        <v>0</v>
      </c>
      <c r="H24" s="22">
        <v>0</v>
      </c>
      <c r="I24" s="23">
        <f t="shared" si="1"/>
        <v>0</v>
      </c>
      <c r="J24" s="24">
        <f t="shared" si="2"/>
        <v>0</v>
      </c>
    </row>
    <row r="25" spans="2:10" ht="243.75" x14ac:dyDescent="0.25">
      <c r="B25" s="20" t="s">
        <v>61</v>
      </c>
      <c r="C25" s="21" t="s">
        <v>99</v>
      </c>
      <c r="D25" s="20" t="s">
        <v>14</v>
      </c>
      <c r="E25" s="16">
        <v>1</v>
      </c>
      <c r="F25" s="22">
        <v>0</v>
      </c>
      <c r="G25" s="23">
        <f t="shared" ref="G25:G31" si="3">F25*E25</f>
        <v>0</v>
      </c>
      <c r="H25" s="22">
        <v>0</v>
      </c>
      <c r="I25" s="23">
        <f t="shared" ref="I25:I31" si="4">H25*E25</f>
        <v>0</v>
      </c>
      <c r="J25" s="24">
        <f t="shared" ref="J25:J31" si="5">G25+I25</f>
        <v>0</v>
      </c>
    </row>
    <row r="26" spans="2:10" ht="337.5" x14ac:dyDescent="0.25">
      <c r="B26" s="20" t="s">
        <v>62</v>
      </c>
      <c r="C26" s="21" t="s">
        <v>98</v>
      </c>
      <c r="D26" s="20" t="s">
        <v>14</v>
      </c>
      <c r="E26" s="16">
        <v>1</v>
      </c>
      <c r="F26" s="22">
        <v>0</v>
      </c>
      <c r="G26" s="23">
        <f t="shared" si="3"/>
        <v>0</v>
      </c>
      <c r="H26" s="22">
        <v>0</v>
      </c>
      <c r="I26" s="23">
        <f t="shared" si="4"/>
        <v>0</v>
      </c>
      <c r="J26" s="24">
        <f t="shared" si="5"/>
        <v>0</v>
      </c>
    </row>
    <row r="27" spans="2:10" ht="281.25" x14ac:dyDescent="0.25">
      <c r="B27" s="51" t="s">
        <v>63</v>
      </c>
      <c r="C27" s="21" t="s">
        <v>100</v>
      </c>
      <c r="D27" s="20" t="s">
        <v>14</v>
      </c>
      <c r="E27" s="16">
        <v>1</v>
      </c>
      <c r="F27" s="22">
        <v>0</v>
      </c>
      <c r="G27" s="23">
        <f t="shared" si="3"/>
        <v>0</v>
      </c>
      <c r="H27" s="22">
        <v>0</v>
      </c>
      <c r="I27" s="23">
        <f t="shared" si="4"/>
        <v>0</v>
      </c>
      <c r="J27" s="24">
        <f t="shared" si="5"/>
        <v>0</v>
      </c>
    </row>
    <row r="28" spans="2:10" ht="150" x14ac:dyDescent="0.25">
      <c r="B28" s="20" t="s">
        <v>64</v>
      </c>
      <c r="C28" s="21" t="s">
        <v>101</v>
      </c>
      <c r="D28" s="20" t="s">
        <v>14</v>
      </c>
      <c r="E28" s="16">
        <v>1</v>
      </c>
      <c r="F28" s="22">
        <v>0</v>
      </c>
      <c r="G28" s="23">
        <f t="shared" si="3"/>
        <v>0</v>
      </c>
      <c r="H28" s="22">
        <v>0</v>
      </c>
      <c r="I28" s="23">
        <f t="shared" si="4"/>
        <v>0</v>
      </c>
      <c r="J28" s="24">
        <f t="shared" si="5"/>
        <v>0</v>
      </c>
    </row>
    <row r="29" spans="2:10" ht="150" x14ac:dyDescent="0.25">
      <c r="B29" s="20" t="s">
        <v>65</v>
      </c>
      <c r="C29" s="21" t="s">
        <v>102</v>
      </c>
      <c r="D29" s="20" t="s">
        <v>14</v>
      </c>
      <c r="E29" s="16">
        <v>2</v>
      </c>
      <c r="F29" s="22">
        <v>0</v>
      </c>
      <c r="G29" s="23">
        <f t="shared" si="3"/>
        <v>0</v>
      </c>
      <c r="H29" s="22">
        <v>0</v>
      </c>
      <c r="I29" s="23">
        <f t="shared" si="4"/>
        <v>0</v>
      </c>
      <c r="J29" s="24">
        <f t="shared" si="5"/>
        <v>0</v>
      </c>
    </row>
    <row r="30" spans="2:10" ht="150" x14ac:dyDescent="0.25">
      <c r="B30" s="20" t="s">
        <v>66</v>
      </c>
      <c r="C30" s="21" t="s">
        <v>103</v>
      </c>
      <c r="D30" s="20" t="s">
        <v>14</v>
      </c>
      <c r="E30" s="16">
        <v>2</v>
      </c>
      <c r="F30" s="22">
        <v>0</v>
      </c>
      <c r="G30" s="23">
        <f t="shared" si="3"/>
        <v>0</v>
      </c>
      <c r="H30" s="22">
        <v>0</v>
      </c>
      <c r="I30" s="23">
        <f t="shared" si="4"/>
        <v>0</v>
      </c>
      <c r="J30" s="24">
        <f t="shared" si="5"/>
        <v>0</v>
      </c>
    </row>
    <row r="31" spans="2:10" ht="131.25" x14ac:dyDescent="0.25">
      <c r="B31" s="20" t="s">
        <v>67</v>
      </c>
      <c r="C31" s="21" t="s">
        <v>104</v>
      </c>
      <c r="D31" s="20" t="s">
        <v>14</v>
      </c>
      <c r="E31" s="16">
        <v>2</v>
      </c>
      <c r="F31" s="22">
        <v>0</v>
      </c>
      <c r="G31" s="23">
        <f t="shared" si="3"/>
        <v>0</v>
      </c>
      <c r="H31" s="22">
        <v>0</v>
      </c>
      <c r="I31" s="23">
        <f t="shared" si="4"/>
        <v>0</v>
      </c>
      <c r="J31" s="24">
        <f t="shared" si="5"/>
        <v>0</v>
      </c>
    </row>
    <row r="32" spans="2:10" ht="23.25" customHeight="1" x14ac:dyDescent="0.25">
      <c r="B32" s="20" t="s">
        <v>68</v>
      </c>
      <c r="C32" s="21" t="s">
        <v>92</v>
      </c>
      <c r="D32" s="20" t="s">
        <v>14</v>
      </c>
      <c r="E32" s="16">
        <v>2</v>
      </c>
      <c r="F32" s="22">
        <v>0</v>
      </c>
      <c r="G32" s="23">
        <f t="shared" ref="G32" si="6">F32*E32</f>
        <v>0</v>
      </c>
      <c r="H32" s="22">
        <v>0</v>
      </c>
      <c r="I32" s="23">
        <f t="shared" ref="I32" si="7">H32*E32</f>
        <v>0</v>
      </c>
      <c r="J32" s="24">
        <f t="shared" ref="J32" si="8">G32+I32</f>
        <v>0</v>
      </c>
    </row>
    <row r="33" spans="2:10" ht="75.75" thickBot="1" x14ac:dyDescent="0.3">
      <c r="B33" s="20" t="s">
        <v>69</v>
      </c>
      <c r="C33" s="21" t="s">
        <v>35</v>
      </c>
      <c r="D33" s="20" t="s">
        <v>32</v>
      </c>
      <c r="E33" s="16">
        <v>3</v>
      </c>
      <c r="F33" s="22">
        <v>0</v>
      </c>
      <c r="G33" s="23">
        <f t="shared" si="0"/>
        <v>0</v>
      </c>
      <c r="H33" s="22">
        <v>0</v>
      </c>
      <c r="I33" s="23">
        <f t="shared" si="1"/>
        <v>0</v>
      </c>
      <c r="J33" s="24">
        <f t="shared" si="2"/>
        <v>0</v>
      </c>
    </row>
    <row r="34" spans="2:10" ht="21" thickBot="1" x14ac:dyDescent="0.3">
      <c r="B34" s="2"/>
      <c r="C34" s="10" t="s">
        <v>105</v>
      </c>
      <c r="D34" s="2"/>
      <c r="E34" s="7"/>
      <c r="F34" s="11"/>
      <c r="G34" s="12"/>
      <c r="H34" s="46"/>
      <c r="I34" s="12"/>
      <c r="J34" s="13"/>
    </row>
    <row r="35" spans="2:10" ht="93" customHeight="1" x14ac:dyDescent="0.25">
      <c r="B35" s="20" t="s">
        <v>70</v>
      </c>
      <c r="C35" s="21" t="s">
        <v>126</v>
      </c>
      <c r="D35" s="20" t="s">
        <v>32</v>
      </c>
      <c r="E35" s="16">
        <v>1</v>
      </c>
      <c r="F35" s="22">
        <v>0</v>
      </c>
      <c r="G35" s="23">
        <f t="shared" ref="G35" si="9">F35*E35</f>
        <v>0</v>
      </c>
      <c r="H35" s="22">
        <v>0</v>
      </c>
      <c r="I35" s="23">
        <f t="shared" ref="I35" si="10">H35*E35</f>
        <v>0</v>
      </c>
      <c r="J35" s="24">
        <f t="shared" ref="J35" si="11">G35+I35</f>
        <v>0</v>
      </c>
    </row>
    <row r="36" spans="2:10" ht="131.25" x14ac:dyDescent="0.25">
      <c r="B36" s="20" t="s">
        <v>71</v>
      </c>
      <c r="C36" s="21" t="s">
        <v>129</v>
      </c>
      <c r="D36" s="20" t="s">
        <v>32</v>
      </c>
      <c r="E36" s="16">
        <v>1</v>
      </c>
      <c r="F36" s="22">
        <v>0</v>
      </c>
      <c r="G36" s="23">
        <f t="shared" ref="G36" si="12">F36*E36</f>
        <v>0</v>
      </c>
      <c r="H36" s="22">
        <v>0</v>
      </c>
      <c r="I36" s="23">
        <f t="shared" ref="I36" si="13">H36*E36</f>
        <v>0</v>
      </c>
      <c r="J36" s="24">
        <f t="shared" ref="J36" si="14">G36+I36</f>
        <v>0</v>
      </c>
    </row>
    <row r="37" spans="2:10" ht="281.25" x14ac:dyDescent="0.25">
      <c r="B37" s="14" t="s">
        <v>72</v>
      </c>
      <c r="C37" s="21" t="s">
        <v>83</v>
      </c>
      <c r="D37" s="14" t="s">
        <v>12</v>
      </c>
      <c r="E37" s="16">
        <v>500</v>
      </c>
      <c r="F37" s="17">
        <v>0</v>
      </c>
      <c r="G37" s="18">
        <f>F37*E37</f>
        <v>0</v>
      </c>
      <c r="H37" s="17">
        <v>0</v>
      </c>
      <c r="I37" s="18">
        <f>H37*E37</f>
        <v>0</v>
      </c>
      <c r="J37" s="19">
        <f t="shared" ref="J37:J47" si="15">G37+I37</f>
        <v>0</v>
      </c>
    </row>
    <row r="38" spans="2:10" ht="131.25" x14ac:dyDescent="0.25">
      <c r="B38" s="51" t="s">
        <v>73</v>
      </c>
      <c r="C38" s="21" t="s">
        <v>135</v>
      </c>
      <c r="D38" s="20" t="s">
        <v>14</v>
      </c>
      <c r="E38" s="16">
        <v>6</v>
      </c>
      <c r="F38" s="22">
        <v>0</v>
      </c>
      <c r="G38" s="23">
        <f t="shared" ref="G38:G39" si="16">F38*E38</f>
        <v>0</v>
      </c>
      <c r="H38" s="22">
        <v>0</v>
      </c>
      <c r="I38" s="23">
        <f t="shared" ref="I38:I39" si="17">H38*E38</f>
        <v>0</v>
      </c>
      <c r="J38" s="24">
        <f t="shared" ref="J38:J39" si="18">G38+I38</f>
        <v>0</v>
      </c>
    </row>
    <row r="39" spans="2:10" ht="206.25" x14ac:dyDescent="0.25">
      <c r="B39" s="14" t="s">
        <v>74</v>
      </c>
      <c r="C39" s="15" t="s">
        <v>136</v>
      </c>
      <c r="D39" s="20" t="s">
        <v>12</v>
      </c>
      <c r="E39" s="16">
        <v>2000</v>
      </c>
      <c r="F39" s="22">
        <v>0</v>
      </c>
      <c r="G39" s="23">
        <f t="shared" si="16"/>
        <v>0</v>
      </c>
      <c r="H39" s="22">
        <v>0</v>
      </c>
      <c r="I39" s="23">
        <f t="shared" si="17"/>
        <v>0</v>
      </c>
      <c r="J39" s="24">
        <f t="shared" si="18"/>
        <v>0</v>
      </c>
    </row>
    <row r="40" spans="2:10" ht="337.5" x14ac:dyDescent="0.25">
      <c r="B40" s="20" t="s">
        <v>75</v>
      </c>
      <c r="C40" s="21" t="s">
        <v>84</v>
      </c>
      <c r="D40" s="20" t="s">
        <v>12</v>
      </c>
      <c r="E40" s="16">
        <v>360</v>
      </c>
      <c r="F40" s="22">
        <v>0</v>
      </c>
      <c r="G40" s="23">
        <f t="shared" ref="G40:G47" si="19">F40*E40</f>
        <v>0</v>
      </c>
      <c r="H40" s="22">
        <v>0</v>
      </c>
      <c r="I40" s="23">
        <f t="shared" ref="I40:I47" si="20">H40*E40</f>
        <v>0</v>
      </c>
      <c r="J40" s="24">
        <f t="shared" si="15"/>
        <v>0</v>
      </c>
    </row>
    <row r="41" spans="2:10" ht="337.5" x14ac:dyDescent="0.25">
      <c r="B41" s="14" t="s">
        <v>76</v>
      </c>
      <c r="C41" s="21" t="s">
        <v>85</v>
      </c>
      <c r="D41" s="20" t="s">
        <v>12</v>
      </c>
      <c r="E41" s="16">
        <v>570</v>
      </c>
      <c r="F41" s="22">
        <v>0</v>
      </c>
      <c r="G41" s="23">
        <f t="shared" ref="G41" si="21">F41*E41</f>
        <v>0</v>
      </c>
      <c r="H41" s="22">
        <v>0</v>
      </c>
      <c r="I41" s="23">
        <f t="shared" ref="I41" si="22">H41*E41</f>
        <v>0</v>
      </c>
      <c r="J41" s="24">
        <f t="shared" ref="J41" si="23">G41+I41</f>
        <v>0</v>
      </c>
    </row>
    <row r="42" spans="2:10" ht="150" x14ac:dyDescent="0.25">
      <c r="B42" s="20" t="s">
        <v>77</v>
      </c>
      <c r="C42" s="21" t="s">
        <v>36</v>
      </c>
      <c r="D42" s="20" t="s">
        <v>12</v>
      </c>
      <c r="E42" s="16">
        <v>360</v>
      </c>
      <c r="F42" s="22">
        <v>0</v>
      </c>
      <c r="G42" s="23">
        <f>F42*E38</f>
        <v>0</v>
      </c>
      <c r="H42" s="22">
        <v>0</v>
      </c>
      <c r="I42" s="23">
        <f>H42*E38</f>
        <v>0</v>
      </c>
      <c r="J42" s="24">
        <f t="shared" si="15"/>
        <v>0</v>
      </c>
    </row>
    <row r="43" spans="2:10" ht="78" customHeight="1" x14ac:dyDescent="0.25">
      <c r="B43" s="14" t="s">
        <v>78</v>
      </c>
      <c r="C43" s="21" t="s">
        <v>37</v>
      </c>
      <c r="D43" s="20" t="s">
        <v>12</v>
      </c>
      <c r="E43" s="16">
        <v>570</v>
      </c>
      <c r="F43" s="22">
        <v>0</v>
      </c>
      <c r="G43" s="23">
        <f t="shared" si="19"/>
        <v>0</v>
      </c>
      <c r="H43" s="22">
        <v>0</v>
      </c>
      <c r="I43" s="23">
        <f t="shared" si="20"/>
        <v>0</v>
      </c>
      <c r="J43" s="24">
        <f t="shared" si="15"/>
        <v>0</v>
      </c>
    </row>
    <row r="44" spans="2:10" ht="112.5" x14ac:dyDescent="0.25">
      <c r="B44" s="20" t="s">
        <v>79</v>
      </c>
      <c r="C44" s="15" t="s">
        <v>38</v>
      </c>
      <c r="D44" s="20" t="s">
        <v>13</v>
      </c>
      <c r="E44" s="16">
        <v>30</v>
      </c>
      <c r="F44" s="22">
        <v>0</v>
      </c>
      <c r="G44" s="23">
        <f t="shared" si="19"/>
        <v>0</v>
      </c>
      <c r="H44" s="22">
        <v>0</v>
      </c>
      <c r="I44" s="23">
        <f t="shared" si="20"/>
        <v>0</v>
      </c>
      <c r="J44" s="24">
        <f t="shared" si="15"/>
        <v>0</v>
      </c>
    </row>
    <row r="45" spans="2:10" ht="37.5" x14ac:dyDescent="0.25">
      <c r="B45" s="14" t="s">
        <v>96</v>
      </c>
      <c r="C45" s="21" t="s">
        <v>39</v>
      </c>
      <c r="D45" s="20" t="s">
        <v>13</v>
      </c>
      <c r="E45" s="16">
        <v>30</v>
      </c>
      <c r="F45" s="22">
        <v>0</v>
      </c>
      <c r="G45" s="23">
        <f t="shared" si="19"/>
        <v>0</v>
      </c>
      <c r="H45" s="22">
        <v>0</v>
      </c>
      <c r="I45" s="23">
        <f t="shared" si="20"/>
        <v>0</v>
      </c>
      <c r="J45" s="24">
        <f t="shared" si="15"/>
        <v>0</v>
      </c>
    </row>
    <row r="46" spans="2:10" ht="93.75" x14ac:dyDescent="0.25">
      <c r="B46" s="20" t="s">
        <v>97</v>
      </c>
      <c r="C46" s="21" t="s">
        <v>86</v>
      </c>
      <c r="D46" s="20" t="s">
        <v>12</v>
      </c>
      <c r="E46" s="16">
        <v>100</v>
      </c>
      <c r="F46" s="22">
        <v>0</v>
      </c>
      <c r="G46" s="23">
        <f t="shared" si="19"/>
        <v>0</v>
      </c>
      <c r="H46" s="22">
        <v>0</v>
      </c>
      <c r="I46" s="23">
        <f t="shared" si="20"/>
        <v>0</v>
      </c>
      <c r="J46" s="24">
        <f t="shared" si="15"/>
        <v>0</v>
      </c>
    </row>
    <row r="47" spans="2:10" ht="132" thickBot="1" x14ac:dyDescent="0.3">
      <c r="B47" s="14" t="s">
        <v>134</v>
      </c>
      <c r="C47" s="21" t="s">
        <v>127</v>
      </c>
      <c r="D47" s="20" t="s">
        <v>13</v>
      </c>
      <c r="E47" s="16">
        <v>600</v>
      </c>
      <c r="F47" s="22">
        <v>0</v>
      </c>
      <c r="G47" s="23">
        <f t="shared" si="19"/>
        <v>0</v>
      </c>
      <c r="H47" s="22">
        <v>0</v>
      </c>
      <c r="I47" s="23">
        <f t="shared" si="20"/>
        <v>0</v>
      </c>
      <c r="J47" s="24">
        <f t="shared" si="15"/>
        <v>0</v>
      </c>
    </row>
    <row r="48" spans="2:10" ht="21" thickBot="1" x14ac:dyDescent="0.3">
      <c r="B48" s="47"/>
      <c r="C48" s="4" t="s">
        <v>40</v>
      </c>
      <c r="D48" s="47"/>
      <c r="E48" s="48"/>
      <c r="F48" s="46"/>
      <c r="G48" s="49"/>
      <c r="H48" s="46"/>
      <c r="I48" s="49"/>
      <c r="J48" s="50"/>
    </row>
    <row r="49" spans="2:10" ht="168.75" x14ac:dyDescent="0.25">
      <c r="B49" s="14" t="s">
        <v>106</v>
      </c>
      <c r="C49" s="15" t="s">
        <v>137</v>
      </c>
      <c r="D49" s="14" t="s">
        <v>42</v>
      </c>
      <c r="E49" s="16">
        <v>15</v>
      </c>
      <c r="F49" s="17">
        <v>0</v>
      </c>
      <c r="G49" s="18">
        <f t="shared" ref="G49" si="24">F49*E49</f>
        <v>0</v>
      </c>
      <c r="H49" s="17">
        <v>0</v>
      </c>
      <c r="I49" s="18">
        <f t="shared" ref="I49" si="25">H49*E49</f>
        <v>0</v>
      </c>
      <c r="J49" s="19">
        <f t="shared" ref="J49" si="26">G49+I49</f>
        <v>0</v>
      </c>
    </row>
    <row r="50" spans="2:10" ht="76.5" customHeight="1" x14ac:dyDescent="0.25">
      <c r="B50" s="14" t="s">
        <v>107</v>
      </c>
      <c r="C50" s="15" t="s">
        <v>43</v>
      </c>
      <c r="D50" s="14" t="s">
        <v>12</v>
      </c>
      <c r="E50" s="16">
        <v>120</v>
      </c>
      <c r="F50" s="17">
        <v>0</v>
      </c>
      <c r="G50" s="18">
        <f t="shared" ref="G50:G61" si="27">F50*E50</f>
        <v>0</v>
      </c>
      <c r="H50" s="17">
        <v>0</v>
      </c>
      <c r="I50" s="18">
        <f t="shared" ref="I50:I61" si="28">H50*E50</f>
        <v>0</v>
      </c>
      <c r="J50" s="19">
        <f t="shared" ref="J50:J58" si="29">G50+I50</f>
        <v>0</v>
      </c>
    </row>
    <row r="51" spans="2:10" ht="150" x14ac:dyDescent="0.25">
      <c r="B51" s="14" t="s">
        <v>108</v>
      </c>
      <c r="C51" s="15" t="s">
        <v>139</v>
      </c>
      <c r="D51" s="14" t="s">
        <v>32</v>
      </c>
      <c r="E51" s="16">
        <v>1</v>
      </c>
      <c r="F51" s="17">
        <v>0</v>
      </c>
      <c r="G51" s="18">
        <f t="shared" ref="G51" si="30">F51*E51</f>
        <v>0</v>
      </c>
      <c r="H51" s="17">
        <v>0</v>
      </c>
      <c r="I51" s="18">
        <f t="shared" ref="I51" si="31">H51*E51</f>
        <v>0</v>
      </c>
      <c r="J51" s="19">
        <f t="shared" ref="J51" si="32">G51+I51</f>
        <v>0</v>
      </c>
    </row>
    <row r="52" spans="2:10" ht="84.75" customHeight="1" x14ac:dyDescent="0.25">
      <c r="B52" s="14" t="s">
        <v>109</v>
      </c>
      <c r="C52" s="21" t="s">
        <v>88</v>
      </c>
      <c r="D52" s="20" t="s">
        <v>42</v>
      </c>
      <c r="E52" s="16">
        <v>400</v>
      </c>
      <c r="F52" s="22">
        <v>0</v>
      </c>
      <c r="G52" s="23">
        <f t="shared" si="27"/>
        <v>0</v>
      </c>
      <c r="H52" s="22">
        <v>0</v>
      </c>
      <c r="I52" s="23">
        <f t="shared" si="28"/>
        <v>0</v>
      </c>
      <c r="J52" s="24">
        <f t="shared" si="29"/>
        <v>0</v>
      </c>
    </row>
    <row r="53" spans="2:10" ht="18.75" x14ac:dyDescent="0.25">
      <c r="B53" s="14" t="s">
        <v>110</v>
      </c>
      <c r="C53" s="21" t="s">
        <v>87</v>
      </c>
      <c r="D53" s="20" t="s">
        <v>12</v>
      </c>
      <c r="E53" s="16">
        <v>450</v>
      </c>
      <c r="F53" s="22">
        <v>0</v>
      </c>
      <c r="G53" s="23">
        <f t="shared" ref="G53" si="33">F53*E53</f>
        <v>0</v>
      </c>
      <c r="H53" s="22">
        <v>0</v>
      </c>
      <c r="I53" s="23">
        <f t="shared" ref="I53" si="34">H53*E53</f>
        <v>0</v>
      </c>
      <c r="J53" s="24">
        <f t="shared" ref="J53" si="35">G53+I53</f>
        <v>0</v>
      </c>
    </row>
    <row r="54" spans="2:10" ht="62.25" customHeight="1" x14ac:dyDescent="0.25">
      <c r="B54" s="14" t="s">
        <v>111</v>
      </c>
      <c r="C54" s="21" t="s">
        <v>46</v>
      </c>
      <c r="D54" s="20" t="s">
        <v>42</v>
      </c>
      <c r="E54" s="16">
        <v>110</v>
      </c>
      <c r="F54" s="22">
        <v>0</v>
      </c>
      <c r="G54" s="23">
        <f t="shared" si="27"/>
        <v>0</v>
      </c>
      <c r="H54" s="22">
        <v>0</v>
      </c>
      <c r="I54" s="23">
        <f t="shared" si="28"/>
        <v>0</v>
      </c>
      <c r="J54" s="24">
        <f t="shared" si="29"/>
        <v>0</v>
      </c>
    </row>
    <row r="55" spans="2:10" ht="44.25" customHeight="1" x14ac:dyDescent="0.25">
      <c r="B55" s="14" t="s">
        <v>113</v>
      </c>
      <c r="C55" s="21" t="s">
        <v>45</v>
      </c>
      <c r="D55" s="20" t="s">
        <v>12</v>
      </c>
      <c r="E55" s="16">
        <v>400</v>
      </c>
      <c r="F55" s="22">
        <v>0</v>
      </c>
      <c r="G55" s="23">
        <f t="shared" ref="G55" si="36">F55*E55</f>
        <v>0</v>
      </c>
      <c r="H55" s="22">
        <v>0</v>
      </c>
      <c r="I55" s="23">
        <f t="shared" ref="I55" si="37">H55*E55</f>
        <v>0</v>
      </c>
      <c r="J55" s="24">
        <f t="shared" ref="J55" si="38">G55+I55</f>
        <v>0</v>
      </c>
    </row>
    <row r="56" spans="2:10" ht="37.5" x14ac:dyDescent="0.25">
      <c r="B56" s="14" t="s">
        <v>112</v>
      </c>
      <c r="C56" s="21" t="s">
        <v>138</v>
      </c>
      <c r="D56" s="20" t="s">
        <v>14</v>
      </c>
      <c r="E56" s="16">
        <v>2</v>
      </c>
      <c r="F56" s="22">
        <v>0</v>
      </c>
      <c r="G56" s="23">
        <f t="shared" si="27"/>
        <v>0</v>
      </c>
      <c r="H56" s="22">
        <v>0</v>
      </c>
      <c r="I56" s="23">
        <f t="shared" si="28"/>
        <v>0</v>
      </c>
      <c r="J56" s="24">
        <f t="shared" si="29"/>
        <v>0</v>
      </c>
    </row>
    <row r="57" spans="2:10" ht="131.25" x14ac:dyDescent="0.25">
      <c r="B57" s="14" t="s">
        <v>114</v>
      </c>
      <c r="C57" s="21" t="s">
        <v>89</v>
      </c>
      <c r="D57" s="20" t="s">
        <v>12</v>
      </c>
      <c r="E57" s="16">
        <v>440</v>
      </c>
      <c r="F57" s="22">
        <v>0</v>
      </c>
      <c r="G57" s="23">
        <f t="shared" si="27"/>
        <v>0</v>
      </c>
      <c r="H57" s="22">
        <v>0</v>
      </c>
      <c r="I57" s="23">
        <f t="shared" si="28"/>
        <v>0</v>
      </c>
      <c r="J57" s="24">
        <f t="shared" si="29"/>
        <v>0</v>
      </c>
    </row>
    <row r="58" spans="2:10" ht="76.5" customHeight="1" thickBot="1" x14ac:dyDescent="0.3">
      <c r="B58" s="14" t="s">
        <v>115</v>
      </c>
      <c r="C58" s="21" t="s">
        <v>44</v>
      </c>
      <c r="D58" s="20" t="s">
        <v>12</v>
      </c>
      <c r="E58" s="16">
        <v>100</v>
      </c>
      <c r="F58" s="22">
        <v>0</v>
      </c>
      <c r="G58" s="23">
        <f t="shared" si="27"/>
        <v>0</v>
      </c>
      <c r="H58" s="22">
        <v>0</v>
      </c>
      <c r="I58" s="23">
        <f t="shared" si="28"/>
        <v>0</v>
      </c>
      <c r="J58" s="24">
        <f t="shared" si="29"/>
        <v>0</v>
      </c>
    </row>
    <row r="59" spans="2:10" ht="24.75" customHeight="1" thickBot="1" x14ac:dyDescent="0.3">
      <c r="B59" s="14"/>
      <c r="C59" s="4" t="s">
        <v>125</v>
      </c>
      <c r="D59" s="20"/>
      <c r="E59" s="16"/>
      <c r="F59" s="22"/>
      <c r="G59" s="23"/>
      <c r="H59" s="22"/>
      <c r="I59" s="23"/>
      <c r="J59" s="24"/>
    </row>
    <row r="60" spans="2:10" ht="45" customHeight="1" x14ac:dyDescent="0.25">
      <c r="B60" s="14" t="s">
        <v>116</v>
      </c>
      <c r="C60" s="21" t="s">
        <v>93</v>
      </c>
      <c r="D60" s="20" t="s">
        <v>42</v>
      </c>
      <c r="E60" s="16">
        <v>40</v>
      </c>
      <c r="F60" s="22">
        <v>0</v>
      </c>
      <c r="G60" s="23">
        <f t="shared" si="27"/>
        <v>0</v>
      </c>
      <c r="H60" s="22">
        <v>0</v>
      </c>
      <c r="I60" s="23">
        <f t="shared" si="28"/>
        <v>0</v>
      </c>
      <c r="J60" s="24">
        <f t="shared" ref="J60:J61" si="39">G60+I60</f>
        <v>0</v>
      </c>
    </row>
    <row r="61" spans="2:10" ht="18.75" x14ac:dyDescent="0.25">
      <c r="B61" s="14" t="s">
        <v>117</v>
      </c>
      <c r="C61" s="21" t="s">
        <v>95</v>
      </c>
      <c r="D61" s="20" t="s">
        <v>12</v>
      </c>
      <c r="E61" s="16">
        <v>20</v>
      </c>
      <c r="F61" s="22">
        <v>0</v>
      </c>
      <c r="G61" s="23">
        <f t="shared" si="27"/>
        <v>0</v>
      </c>
      <c r="H61" s="22">
        <v>0</v>
      </c>
      <c r="I61" s="23">
        <f t="shared" si="28"/>
        <v>0</v>
      </c>
      <c r="J61" s="24">
        <f t="shared" si="39"/>
        <v>0</v>
      </c>
    </row>
    <row r="62" spans="2:10" ht="18.75" x14ac:dyDescent="0.25">
      <c r="B62" s="53" t="s">
        <v>118</v>
      </c>
      <c r="C62" s="21" t="s">
        <v>94</v>
      </c>
      <c r="D62" s="20" t="s">
        <v>42</v>
      </c>
      <c r="E62" s="16">
        <v>40</v>
      </c>
      <c r="F62" s="22">
        <v>0</v>
      </c>
      <c r="G62" s="23">
        <f t="shared" ref="G62" si="40">F62*E62</f>
        <v>0</v>
      </c>
      <c r="H62" s="22">
        <v>0</v>
      </c>
      <c r="I62" s="23">
        <f t="shared" ref="I62" si="41">H62*E62</f>
        <v>0</v>
      </c>
      <c r="J62" s="24">
        <f t="shared" ref="J62" si="42">G62+I62</f>
        <v>0</v>
      </c>
    </row>
    <row r="63" spans="2:10" ht="120" customHeight="1" x14ac:dyDescent="0.25">
      <c r="B63" s="14" t="s">
        <v>119</v>
      </c>
      <c r="C63" s="21" t="s">
        <v>140</v>
      </c>
      <c r="D63" s="20" t="s">
        <v>42</v>
      </c>
      <c r="E63" s="16">
        <v>7.2</v>
      </c>
      <c r="F63" s="22">
        <v>0</v>
      </c>
      <c r="G63" s="23">
        <f t="shared" ref="G63:G64" si="43">F63*E63</f>
        <v>0</v>
      </c>
      <c r="H63" s="22">
        <v>0</v>
      </c>
      <c r="I63" s="23">
        <f t="shared" ref="I63:I64" si="44">H63*E63</f>
        <v>0</v>
      </c>
      <c r="J63" s="24">
        <f t="shared" ref="J63:J64" si="45">G63+I63</f>
        <v>0</v>
      </c>
    </row>
    <row r="64" spans="2:10" ht="64.5" customHeight="1" thickBot="1" x14ac:dyDescent="0.3">
      <c r="B64" s="14" t="s">
        <v>120</v>
      </c>
      <c r="C64" s="21" t="s">
        <v>124</v>
      </c>
      <c r="D64" s="20" t="s">
        <v>14</v>
      </c>
      <c r="E64" s="16">
        <v>2</v>
      </c>
      <c r="F64" s="22">
        <v>0</v>
      </c>
      <c r="G64" s="23">
        <f t="shared" si="43"/>
        <v>0</v>
      </c>
      <c r="H64" s="22">
        <v>0</v>
      </c>
      <c r="I64" s="23">
        <f t="shared" si="44"/>
        <v>0</v>
      </c>
      <c r="J64" s="24">
        <f t="shared" si="45"/>
        <v>0</v>
      </c>
    </row>
    <row r="65" spans="1:10" s="32" customFormat="1" ht="19.5" thickBot="1" x14ac:dyDescent="0.3">
      <c r="A65"/>
      <c r="B65" s="26"/>
      <c r="C65" s="27" t="s">
        <v>15</v>
      </c>
      <c r="D65" s="28"/>
      <c r="E65" s="28"/>
      <c r="F65" s="29"/>
      <c r="G65" s="30">
        <f>SUM(G9:G64)</f>
        <v>0</v>
      </c>
      <c r="H65" s="31"/>
      <c r="I65" s="30">
        <f>SUM(I9:I64)</f>
        <v>0</v>
      </c>
      <c r="J65" s="30">
        <f>SUM(J9:J64)</f>
        <v>0</v>
      </c>
    </row>
    <row r="66" spans="1:10" ht="18.75" x14ac:dyDescent="0.25">
      <c r="B66" s="33"/>
      <c r="C66" s="34" t="s">
        <v>16</v>
      </c>
      <c r="D66" s="25"/>
      <c r="E66" s="25"/>
      <c r="F66" s="35"/>
      <c r="G66" s="35"/>
      <c r="H66" s="35"/>
      <c r="I66" s="35"/>
      <c r="J66" s="36">
        <f>J65*20/120</f>
        <v>0</v>
      </c>
    </row>
    <row r="67" spans="1:10" ht="19.5" thickBot="1" x14ac:dyDescent="0.3">
      <c r="B67" s="37"/>
      <c r="C67" s="38" t="s">
        <v>17</v>
      </c>
      <c r="D67" s="39"/>
      <c r="E67" s="39"/>
      <c r="F67" s="40"/>
      <c r="G67" s="40"/>
      <c r="H67" s="40"/>
      <c r="I67" s="40"/>
      <c r="J67" s="41">
        <f>J65-J66</f>
        <v>0</v>
      </c>
    </row>
    <row r="68" spans="1:10" ht="18.75" x14ac:dyDescent="0.25">
      <c r="B68" s="42"/>
      <c r="C68" s="43" t="s">
        <v>18</v>
      </c>
      <c r="D68" s="14"/>
      <c r="E68" s="14"/>
      <c r="F68" s="57" t="s">
        <v>22</v>
      </c>
      <c r="G68" s="57"/>
      <c r="H68" s="57"/>
      <c r="I68" s="57"/>
      <c r="J68" s="58"/>
    </row>
    <row r="69" spans="1:10" ht="18.75" x14ac:dyDescent="0.25">
      <c r="B69" s="44"/>
      <c r="C69" s="45" t="s">
        <v>19</v>
      </c>
      <c r="D69" s="44"/>
      <c r="E69" s="44"/>
      <c r="F69" s="59" t="s">
        <v>23</v>
      </c>
      <c r="G69" s="59"/>
      <c r="H69" s="59"/>
      <c r="I69" s="59"/>
      <c r="J69" s="60"/>
    </row>
    <row r="70" spans="1:10" ht="18.75" customHeight="1" x14ac:dyDescent="0.25">
      <c r="B70" s="44"/>
      <c r="C70" s="45" t="s">
        <v>20</v>
      </c>
      <c r="D70" s="44"/>
      <c r="E70" s="44"/>
      <c r="F70" s="59" t="s">
        <v>24</v>
      </c>
      <c r="G70" s="59"/>
      <c r="H70" s="59"/>
      <c r="I70" s="59"/>
      <c r="J70" s="60"/>
    </row>
    <row r="71" spans="1:10" ht="19.5" thickBot="1" x14ac:dyDescent="0.3">
      <c r="B71" s="37"/>
      <c r="C71" s="38" t="s">
        <v>21</v>
      </c>
      <c r="D71" s="37"/>
      <c r="E71" s="37"/>
      <c r="F71" s="62" t="s">
        <v>25</v>
      </c>
      <c r="G71" s="62"/>
      <c r="H71" s="62"/>
      <c r="I71" s="62"/>
      <c r="J71" s="63"/>
    </row>
    <row r="72" spans="1:10" ht="353.25" customHeight="1" x14ac:dyDescent="0.25">
      <c r="C72" s="61" t="s">
        <v>128</v>
      </c>
      <c r="D72" s="61"/>
      <c r="E72" s="61"/>
      <c r="F72" s="61"/>
      <c r="G72" s="61"/>
      <c r="H72" s="61"/>
      <c r="I72" s="61"/>
      <c r="J72" s="61"/>
    </row>
  </sheetData>
  <mergeCells count="12">
    <mergeCell ref="B2:J2"/>
    <mergeCell ref="F68:J68"/>
    <mergeCell ref="F69:J69"/>
    <mergeCell ref="F70:J70"/>
    <mergeCell ref="C72:J72"/>
    <mergeCell ref="F71:J71"/>
    <mergeCell ref="F3:J3"/>
    <mergeCell ref="F4:J4"/>
    <mergeCell ref="F5:J5"/>
    <mergeCell ref="F6:G6"/>
    <mergeCell ref="H6:I6"/>
    <mergeCell ref="J6:J7"/>
  </mergeCells>
  <pageMargins left="0.7" right="0.7" top="0.75" bottom="0.75" header="0.3" footer="0.3"/>
  <pageSetup paperSize="9" scale="54" fitToHeight="0" orientation="landscape" r:id="rId1"/>
  <headerFooter>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2024-07-22T12:17:20Z</dcterms:modified>
</cp:coreProperties>
</file>