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Шахов_С_М\Desktop\Верховцев Н.А\ТЗ на канализацию в складе ГП\"/>
    </mc:Choice>
  </mc:AlternateContent>
  <xr:revisionPtr revIDLastSave="0" documentId="13_ncr:1_{09AFB227-0C73-4A83-A54C-52E710444B80}" xr6:coauthVersionLast="45" xr6:coauthVersionMax="45" xr10:uidLastSave="{00000000-0000-0000-0000-000000000000}"/>
  <bookViews>
    <workbookView xWindow="-120" yWindow="-120" windowWidth="29040" windowHeight="15840" tabRatio="595" xr2:uid="{00000000-000D-0000-FFFF-FFFF00000000}"/>
  </bookViews>
  <sheets>
    <sheet name="Стерилк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3" l="1"/>
  <c r="F15" i="3"/>
  <c r="I14" i="3"/>
  <c r="H14" i="3"/>
  <c r="F14" i="3"/>
  <c r="H13" i="3"/>
  <c r="F13" i="3"/>
  <c r="H12" i="3"/>
  <c r="F12" i="3"/>
  <c r="H11" i="3"/>
  <c r="F11" i="3"/>
  <c r="H10" i="3"/>
  <c r="I10" i="3" s="1"/>
  <c r="F10" i="3"/>
  <c r="H9" i="3"/>
  <c r="F9" i="3"/>
  <c r="H8" i="3"/>
  <c r="F8" i="3"/>
  <c r="I11" i="3" l="1"/>
  <c r="I13" i="3"/>
  <c r="I12" i="3"/>
  <c r="I9" i="3"/>
  <c r="I15" i="3"/>
  <c r="I8" i="3"/>
  <c r="H7" i="3" l="1"/>
  <c r="F7" i="3"/>
  <c r="I7" i="3" l="1"/>
  <c r="H16" i="3" l="1"/>
  <c r="I16" i="3" l="1"/>
  <c r="I17" i="3" s="1"/>
  <c r="I18" i="3" s="1"/>
  <c r="F16" i="3"/>
</calcChain>
</file>

<file path=xl/sharedStrings.xml><?xml version="1.0" encoding="utf-8"?>
<sst xmlns="http://schemas.openxmlformats.org/spreadsheetml/2006/main" count="53" uniqueCount="48">
  <si>
    <t>Ед. м2, м3, м.пог. и т.д.</t>
  </si>
  <si>
    <t>Материалы</t>
  </si>
  <si>
    <t>Работы</t>
  </si>
  <si>
    <t>м.пог.</t>
  </si>
  <si>
    <t>№ПП</t>
  </si>
  <si>
    <t>Стоимость итого, руб. с НДС.</t>
  </si>
  <si>
    <t>Стоимость работ общая, руб.с НДС.</t>
  </si>
  <si>
    <t>Стоимость работ за ед., руб.с НДС.</t>
  </si>
  <si>
    <t>Стоимость материалов общая, руб. с НДС.</t>
  </si>
  <si>
    <t>Стоимость материалов за ед., руб. с НДС.</t>
  </si>
  <si>
    <t>НДС, руб.</t>
  </si>
  <si>
    <t>Стоимость, руб. без НДС, руб.</t>
  </si>
  <si>
    <t>Стоимость ИТОГО руб. с НДС::</t>
  </si>
  <si>
    <t>Наименование</t>
  </si>
  <si>
    <t>Объём работ</t>
  </si>
  <si>
    <t>1.1.</t>
  </si>
  <si>
    <t>1.2.</t>
  </si>
  <si>
    <t>1.3.</t>
  </si>
  <si>
    <t>1.4.</t>
  </si>
  <si>
    <t>1.5.</t>
  </si>
  <si>
    <t>1.6.</t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</si>
  <si>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Договору подряда № ___/____/ООО от ___.___.2024 г.</t>
  </si>
  <si>
    <t>Срок выполнения работ</t>
  </si>
  <si>
    <t>Срок гарантии</t>
  </si>
  <si>
    <t>Порядок оплаты, размер авансового платежа</t>
  </si>
  <si>
    <t>Указать срок выполнения работ</t>
  </si>
  <si>
    <t>Указать срок гарантии</t>
  </si>
  <si>
    <t>Указать порядок оплат и размер авансового платежа</t>
  </si>
  <si>
    <t>Указать наименование организации</t>
  </si>
  <si>
    <t>Указать ИНН/КПП</t>
  </si>
  <si>
    <t>Комментарии</t>
  </si>
  <si>
    <t>Предоставить референс лист подобных объектов, выполненных ранее организацией</t>
  </si>
  <si>
    <t>шт.</t>
  </si>
  <si>
    <t>1.7.</t>
  </si>
  <si>
    <t>1.8.</t>
  </si>
  <si>
    <t>1.9.</t>
  </si>
  <si>
    <t>м3</t>
  </si>
  <si>
    <t>компл.</t>
  </si>
  <si>
    <t>Устройство отверстия размерами не менее Ф250мм в существующем фундаменте толщиной до 600мм для прокладки магистрального трубопровода канализации с утройством гильзы соответствующего размера.</t>
  </si>
  <si>
    <t>В местах устройства канализации выполнить демонтаж существующей плиты пола с подрезкой шворезчиком согласно приложенной схеме.</t>
  </si>
  <si>
    <t>Выборка грунта вручную либо маленьким экскаватором до плотного грунта с вывозом и утилизацией в местах прокладки канализации согласно приложенной схеме.</t>
  </si>
  <si>
    <t>Устройство обратной засыпи крупнозернистым песком траншеи под канализацию с послойным уплотнением (коэффициент трамбования 0,95). В том числе при прокладке труб снаружи здания до подключения к существующему клодцу канализации.</t>
  </si>
  <si>
    <t>Устройство ревизий Ф110мм из нержавеющей стали AISI 304 с вертикальным выпуском, с болтовым креплением крышки, класс нагрузки М125.</t>
  </si>
  <si>
    <t>Устройство трапов с вертикальным выпуском Ф160мм. Трап из нерж. Стали AISI 304 с вертикальным выпуском Ф160мм, верхней рамой 400*400мм, в комплекте с сифоном, грязеуловителем и с усиленной решёткой класс нагрузки М125. Марку трапа согласовать перед заказом с заказчиком.</t>
  </si>
  <si>
    <t>Устройство трапов с вертикальным выпуском Ф200мм. Трап из нерж. Стали AISI 304 с вертикальным выпуском Ф200мм, верхней рамой 400*400мм, в комплекте с сифоном, грязеуловителем и с усиленной решёткой класс нагрузки М125. Марку трапа согласовать перед заказом с заказчиком.</t>
  </si>
  <si>
    <r>
      <rPr>
        <b/>
        <u/>
        <sz val="18"/>
        <color theme="1"/>
        <rFont val="Times New Roman"/>
        <family val="1"/>
        <charset val="204"/>
      </rPr>
      <t>Таблица для предоставления КП</t>
    </r>
    <r>
      <rPr>
        <b/>
        <sz val="18"/>
        <color theme="1"/>
        <rFont val="Times New Roman"/>
        <family val="1"/>
        <charset val="204"/>
      </rPr>
      <t xml:space="preserve">
Наименование работ: Работы по устройству производственной канализации в складе ГП расположенного по адресу: Вологодская обл., р-н Сокольский , г. Сокол, ул. Набережная Сухоны, 24.</t>
    </r>
  </si>
  <si>
    <t>Присоединение существующих трубопроводов канализации Ф110мм от АБК к вновь прокладываемой в месте, указанном на схеме.</t>
  </si>
  <si>
    <t>Устройство канализации из трубопроводов Корсис Про (магистральные трубопроводы Ф250мм и Ф315мм, от трапов до магистрали Ф110, Ф160 и Ф200), включая сопутствующие элементы, такие как отводы, тройники, уплотнительные кольца, фиттинги, герметизация стыков при устройстве трапов с полиуретановым герметиком и кабалкой и т.п. согласно приложенной схеме. Перед устройством и заказом трубопроводов канализации необходимо разработать и согласовать с заказчиком рабочую документацию.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</si>
</sst>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3" fillId="0" borderId="1" xfId="0" applyFont="1" applyBorder="1"/>
    <xf numFmtId="0" fontId="3" fillId="0" borderId="17" xfId="0" applyFont="1" applyBorder="1"/>
    <xf numFmtId="0" fontId="0" fillId="0" borderId="17" xfId="0" applyBorder="1"/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1" xfId="0" applyBorder="1"/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0" fillId="0" borderId="21" xfId="0" applyBorder="1"/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left" vertical="top"/>
    </xf>
    <xf numFmtId="0" fontId="0" fillId="0" borderId="2" xfId="0" applyBorder="1"/>
    <xf numFmtId="0" fontId="7" fillId="0" borderId="26" xfId="0" applyFont="1" applyBorder="1" applyAlignment="1">
      <alignment horizontal="left" vertical="top"/>
    </xf>
    <xf numFmtId="0" fontId="0" fillId="0" borderId="4" xfId="0" applyBorder="1"/>
    <xf numFmtId="0" fontId="7" fillId="0" borderId="27" xfId="0" applyFont="1" applyBorder="1" applyAlignment="1">
      <alignment horizontal="left" vertical="top"/>
    </xf>
    <xf numFmtId="0" fontId="0" fillId="0" borderId="23" xfId="0" applyBorder="1"/>
    <xf numFmtId="0" fontId="7" fillId="0" borderId="29" xfId="0" applyFont="1" applyBorder="1" applyAlignment="1">
      <alignment horizontal="left" vertical="top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" fillId="0" borderId="0" xfId="0" applyFont="1"/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4C3C-6371-4FDD-A88F-4D763408A405}">
  <sheetPr>
    <pageSetUpPr fitToPage="1"/>
  </sheetPr>
  <dimension ref="A1:I22"/>
  <sheetViews>
    <sheetView tabSelected="1" zoomScaleNormal="100" workbookViewId="0">
      <selection activeCell="B12" sqref="B12"/>
    </sheetView>
  </sheetViews>
  <sheetFormatPr defaultRowHeight="15" x14ac:dyDescent="0.25"/>
  <cols>
    <col min="1" max="1" width="6.7109375" customWidth="1"/>
    <col min="2" max="2" width="75.28515625" customWidth="1"/>
    <col min="3" max="3" width="11.140625" style="35" customWidth="1"/>
    <col min="4" max="4" width="9.28515625" customWidth="1"/>
    <col min="5" max="5" width="12" customWidth="1"/>
    <col min="6" max="6" width="14.140625" customWidth="1"/>
    <col min="7" max="7" width="12.42578125" customWidth="1"/>
    <col min="8" max="8" width="16.42578125" customWidth="1"/>
    <col min="9" max="9" width="21.42578125" customWidth="1"/>
    <col min="10" max="10" width="9.140625" customWidth="1"/>
  </cols>
  <sheetData>
    <row r="1" spans="1:9" ht="52.5" customHeight="1" x14ac:dyDescent="0.25">
      <c r="A1" s="39" t="s">
        <v>21</v>
      </c>
      <c r="B1" s="39"/>
      <c r="C1" s="39"/>
      <c r="D1" s="39"/>
      <c r="E1" s="39"/>
      <c r="F1" s="39"/>
      <c r="G1" s="39"/>
      <c r="H1" s="39"/>
      <c r="I1" s="39"/>
    </row>
    <row r="2" spans="1:9" ht="79.5" customHeight="1" thickBot="1" x14ac:dyDescent="0.3">
      <c r="A2" s="62" t="s">
        <v>45</v>
      </c>
      <c r="B2" s="62"/>
      <c r="C2" s="62"/>
      <c r="D2" s="62"/>
      <c r="E2" s="62"/>
      <c r="F2" s="62"/>
      <c r="G2" s="62"/>
      <c r="H2" s="62"/>
      <c r="I2" s="62"/>
    </row>
    <row r="3" spans="1:9" ht="24" customHeight="1" thickBot="1" x14ac:dyDescent="0.3">
      <c r="A3" s="44" t="s">
        <v>4</v>
      </c>
      <c r="B3" s="44" t="s">
        <v>13</v>
      </c>
      <c r="C3" s="54" t="s">
        <v>0</v>
      </c>
      <c r="D3" s="54" t="s">
        <v>14</v>
      </c>
      <c r="E3" s="51" t="s">
        <v>28</v>
      </c>
      <c r="F3" s="52"/>
      <c r="G3" s="52"/>
      <c r="H3" s="52"/>
      <c r="I3" s="53"/>
    </row>
    <row r="4" spans="1:9" ht="19.5" thickBot="1" x14ac:dyDescent="0.3">
      <c r="A4" s="45"/>
      <c r="B4" s="45"/>
      <c r="C4" s="55"/>
      <c r="D4" s="55"/>
      <c r="E4" s="51" t="s">
        <v>29</v>
      </c>
      <c r="F4" s="52"/>
      <c r="G4" s="52"/>
      <c r="H4" s="52"/>
      <c r="I4" s="53"/>
    </row>
    <row r="5" spans="1:9" ht="15" customHeight="1" x14ac:dyDescent="0.25">
      <c r="A5" s="45"/>
      <c r="B5" s="45"/>
      <c r="C5" s="55"/>
      <c r="D5" s="55"/>
      <c r="E5" s="40" t="s">
        <v>1</v>
      </c>
      <c r="F5" s="41"/>
      <c r="G5" s="40" t="s">
        <v>2</v>
      </c>
      <c r="H5" s="41"/>
      <c r="I5" s="42" t="s">
        <v>5</v>
      </c>
    </row>
    <row r="6" spans="1:9" ht="60.75" thickBot="1" x14ac:dyDescent="0.3">
      <c r="A6" s="46"/>
      <c r="B6" s="46"/>
      <c r="C6" s="56"/>
      <c r="D6" s="56"/>
      <c r="E6" s="6" t="s">
        <v>9</v>
      </c>
      <c r="F6" s="5" t="s">
        <v>8</v>
      </c>
      <c r="G6" s="6" t="s">
        <v>7</v>
      </c>
      <c r="H6" s="5" t="s">
        <v>6</v>
      </c>
      <c r="I6" s="43"/>
    </row>
    <row r="7" spans="1:9" ht="30" x14ac:dyDescent="0.25">
      <c r="A7" s="7" t="s">
        <v>15</v>
      </c>
      <c r="B7" s="59" t="s">
        <v>39</v>
      </c>
      <c r="C7" s="60" t="s">
        <v>3</v>
      </c>
      <c r="D7" s="7">
        <v>30</v>
      </c>
      <c r="E7" s="9">
        <v>0</v>
      </c>
      <c r="F7" s="10">
        <f t="shared" ref="F7" si="0">E7*D7</f>
        <v>0</v>
      </c>
      <c r="G7" s="9">
        <v>0</v>
      </c>
      <c r="H7" s="10">
        <f t="shared" ref="H7" si="1">G7*D7</f>
        <v>0</v>
      </c>
      <c r="I7" s="11">
        <f t="shared" ref="I7" si="2">H7+F7</f>
        <v>0</v>
      </c>
    </row>
    <row r="8" spans="1:9" ht="45" x14ac:dyDescent="0.25">
      <c r="A8" s="7" t="s">
        <v>16</v>
      </c>
      <c r="B8" s="34" t="s">
        <v>40</v>
      </c>
      <c r="C8" s="61" t="s">
        <v>36</v>
      </c>
      <c r="D8" s="7">
        <v>10</v>
      </c>
      <c r="E8" s="9">
        <v>0</v>
      </c>
      <c r="F8" s="10">
        <f t="shared" ref="F8:F13" si="3">E8*D8</f>
        <v>0</v>
      </c>
      <c r="G8" s="9">
        <v>0</v>
      </c>
      <c r="H8" s="10">
        <f t="shared" ref="H8:H13" si="4">G8*D8</f>
        <v>0</v>
      </c>
      <c r="I8" s="11">
        <f t="shared" ref="I8:I13" si="5">H8+F8</f>
        <v>0</v>
      </c>
    </row>
    <row r="9" spans="1:9" ht="60" x14ac:dyDescent="0.25">
      <c r="A9" s="7" t="s">
        <v>17</v>
      </c>
      <c r="B9" s="34" t="s">
        <v>41</v>
      </c>
      <c r="C9" s="61" t="s">
        <v>36</v>
      </c>
      <c r="D9" s="7">
        <v>10</v>
      </c>
      <c r="E9" s="9">
        <v>0</v>
      </c>
      <c r="F9" s="10">
        <f t="shared" si="3"/>
        <v>0</v>
      </c>
      <c r="G9" s="9">
        <v>0</v>
      </c>
      <c r="H9" s="10">
        <f t="shared" si="4"/>
        <v>0</v>
      </c>
      <c r="I9" s="11">
        <f t="shared" si="5"/>
        <v>0</v>
      </c>
    </row>
    <row r="10" spans="1:9" ht="45" x14ac:dyDescent="0.25">
      <c r="A10" s="7" t="s">
        <v>18</v>
      </c>
      <c r="B10" s="34" t="s">
        <v>38</v>
      </c>
      <c r="C10" s="61" t="s">
        <v>37</v>
      </c>
      <c r="D10" s="7">
        <v>1</v>
      </c>
      <c r="E10" s="9">
        <v>0</v>
      </c>
      <c r="F10" s="10">
        <f t="shared" si="3"/>
        <v>0</v>
      </c>
      <c r="G10" s="9">
        <v>0</v>
      </c>
      <c r="H10" s="10">
        <f t="shared" si="4"/>
        <v>0</v>
      </c>
      <c r="I10" s="11">
        <f t="shared" si="5"/>
        <v>0</v>
      </c>
    </row>
    <row r="11" spans="1:9" ht="120" x14ac:dyDescent="0.25">
      <c r="A11" s="7" t="s">
        <v>19</v>
      </c>
      <c r="B11" s="34" t="s">
        <v>47</v>
      </c>
      <c r="C11" s="61" t="s">
        <v>3</v>
      </c>
      <c r="D11" s="7">
        <v>45</v>
      </c>
      <c r="E11" s="9">
        <v>0</v>
      </c>
      <c r="F11" s="10">
        <f t="shared" si="3"/>
        <v>0</v>
      </c>
      <c r="G11" s="9">
        <v>0</v>
      </c>
      <c r="H11" s="10">
        <f t="shared" si="4"/>
        <v>0</v>
      </c>
      <c r="I11" s="11">
        <f t="shared" si="5"/>
        <v>0</v>
      </c>
    </row>
    <row r="12" spans="1:9" ht="60" x14ac:dyDescent="0.25">
      <c r="A12" s="7" t="s">
        <v>20</v>
      </c>
      <c r="B12" s="34" t="s">
        <v>44</v>
      </c>
      <c r="C12" s="61" t="s">
        <v>32</v>
      </c>
      <c r="D12" s="7">
        <v>2</v>
      </c>
      <c r="E12" s="9">
        <v>0</v>
      </c>
      <c r="F12" s="10">
        <f t="shared" si="3"/>
        <v>0</v>
      </c>
      <c r="G12" s="9">
        <v>0</v>
      </c>
      <c r="H12" s="10">
        <f t="shared" si="4"/>
        <v>0</v>
      </c>
      <c r="I12" s="11">
        <f t="shared" si="5"/>
        <v>0</v>
      </c>
    </row>
    <row r="13" spans="1:9" ht="60" x14ac:dyDescent="0.25">
      <c r="A13" s="7" t="s">
        <v>33</v>
      </c>
      <c r="B13" s="34" t="s">
        <v>43</v>
      </c>
      <c r="C13" s="61" t="s">
        <v>32</v>
      </c>
      <c r="D13" s="7">
        <v>2</v>
      </c>
      <c r="E13" s="9">
        <v>0</v>
      </c>
      <c r="F13" s="10">
        <f t="shared" si="3"/>
        <v>0</v>
      </c>
      <c r="G13" s="9">
        <v>0</v>
      </c>
      <c r="H13" s="10">
        <f t="shared" si="4"/>
        <v>0</v>
      </c>
      <c r="I13" s="11">
        <f t="shared" si="5"/>
        <v>0</v>
      </c>
    </row>
    <row r="14" spans="1:9" ht="30" x14ac:dyDescent="0.25">
      <c r="A14" s="7" t="s">
        <v>34</v>
      </c>
      <c r="B14" s="33" t="s">
        <v>42</v>
      </c>
      <c r="C14" s="61" t="s">
        <v>32</v>
      </c>
      <c r="D14" s="7">
        <v>2</v>
      </c>
      <c r="E14" s="9">
        <v>0</v>
      </c>
      <c r="F14" s="10">
        <f>E14*D14</f>
        <v>0</v>
      </c>
      <c r="G14" s="9">
        <v>0</v>
      </c>
      <c r="H14" s="10">
        <f>G14*D14</f>
        <v>0</v>
      </c>
      <c r="I14" s="11">
        <f>H14+F14</f>
        <v>0</v>
      </c>
    </row>
    <row r="15" spans="1:9" ht="30.75" thickBot="1" x14ac:dyDescent="0.3">
      <c r="A15" s="7" t="s">
        <v>35</v>
      </c>
      <c r="B15" s="33" t="s">
        <v>46</v>
      </c>
      <c r="C15" s="61" t="s">
        <v>32</v>
      </c>
      <c r="D15" s="7">
        <v>2</v>
      </c>
      <c r="E15" s="9">
        <v>0</v>
      </c>
      <c r="F15" s="10">
        <f t="shared" ref="F15" si="6">E15*D15</f>
        <v>0</v>
      </c>
      <c r="G15" s="9">
        <v>0</v>
      </c>
      <c r="H15" s="10">
        <f t="shared" ref="H15" si="7">G15*D15</f>
        <v>0</v>
      </c>
      <c r="I15" s="11">
        <f t="shared" ref="I15" si="8">H15+F15</f>
        <v>0</v>
      </c>
    </row>
    <row r="16" spans="1:9" ht="15.75" thickBot="1" x14ac:dyDescent="0.3">
      <c r="A16" s="8"/>
      <c r="B16" s="2" t="s">
        <v>12</v>
      </c>
      <c r="C16" s="36"/>
      <c r="D16" s="12"/>
      <c r="E16" s="13"/>
      <c r="F16" s="14">
        <f>SUM(F7:F15)</f>
        <v>0</v>
      </c>
      <c r="G16" s="13"/>
      <c r="H16" s="14">
        <f>SUM(H7:H15)</f>
        <v>0</v>
      </c>
      <c r="I16" s="15">
        <f>SUM(I7:I15)</f>
        <v>0</v>
      </c>
    </row>
    <row r="17" spans="1:9" x14ac:dyDescent="0.25">
      <c r="A17" s="4"/>
      <c r="B17" s="3" t="s">
        <v>10</v>
      </c>
      <c r="C17" s="37"/>
      <c r="D17" s="16"/>
      <c r="E17" s="17"/>
      <c r="F17" s="18"/>
      <c r="G17" s="17"/>
      <c r="H17" s="18"/>
      <c r="I17" s="19">
        <f>I16*20/120</f>
        <v>0</v>
      </c>
    </row>
    <row r="18" spans="1:9" ht="15.75" thickBot="1" x14ac:dyDescent="0.3">
      <c r="A18" s="20"/>
      <c r="B18" s="21" t="s">
        <v>11</v>
      </c>
      <c r="C18" s="38"/>
      <c r="D18" s="22"/>
      <c r="E18" s="23"/>
      <c r="F18" s="24"/>
      <c r="G18" s="23"/>
      <c r="H18" s="24"/>
      <c r="I18" s="25">
        <f>I16-I17</f>
        <v>0</v>
      </c>
    </row>
    <row r="19" spans="1:9" ht="18.75" x14ac:dyDescent="0.25">
      <c r="A19" s="27"/>
      <c r="B19" s="28" t="s">
        <v>22</v>
      </c>
      <c r="C19" s="57" t="s">
        <v>25</v>
      </c>
      <c r="D19" s="57"/>
      <c r="E19" s="57"/>
      <c r="F19" s="57"/>
      <c r="G19" s="57"/>
      <c r="H19" s="57"/>
      <c r="I19" s="58"/>
    </row>
    <row r="20" spans="1:9" ht="18.75" x14ac:dyDescent="0.25">
      <c r="A20" s="29"/>
      <c r="B20" s="26" t="s">
        <v>23</v>
      </c>
      <c r="C20" s="47" t="s">
        <v>26</v>
      </c>
      <c r="D20" s="47"/>
      <c r="E20" s="47"/>
      <c r="F20" s="47"/>
      <c r="G20" s="47"/>
      <c r="H20" s="47"/>
      <c r="I20" s="48"/>
    </row>
    <row r="21" spans="1:9" ht="18.75" x14ac:dyDescent="0.25">
      <c r="A21" s="31"/>
      <c r="B21" s="32" t="s">
        <v>24</v>
      </c>
      <c r="C21" s="47" t="s">
        <v>27</v>
      </c>
      <c r="D21" s="47"/>
      <c r="E21" s="47"/>
      <c r="F21" s="47"/>
      <c r="G21" s="47"/>
      <c r="H21" s="47"/>
      <c r="I21" s="48"/>
    </row>
    <row r="22" spans="1:9" ht="19.5" thickBot="1" x14ac:dyDescent="0.3">
      <c r="A22" s="1"/>
      <c r="B22" s="30" t="s">
        <v>30</v>
      </c>
      <c r="C22" s="49" t="s">
        <v>31</v>
      </c>
      <c r="D22" s="49"/>
      <c r="E22" s="49"/>
      <c r="F22" s="49"/>
      <c r="G22" s="49"/>
      <c r="H22" s="49"/>
      <c r="I22" s="50"/>
    </row>
  </sheetData>
  <mergeCells count="15">
    <mergeCell ref="C20:I20"/>
    <mergeCell ref="C22:I22"/>
    <mergeCell ref="E3:I3"/>
    <mergeCell ref="E4:I4"/>
    <mergeCell ref="C21:I21"/>
    <mergeCell ref="C3:C6"/>
    <mergeCell ref="D3:D6"/>
    <mergeCell ref="C19:I19"/>
    <mergeCell ref="A1:I1"/>
    <mergeCell ref="A2:I2"/>
    <mergeCell ref="E5:F5"/>
    <mergeCell ref="G5:H5"/>
    <mergeCell ref="I5:I6"/>
    <mergeCell ref="B3:B6"/>
    <mergeCell ref="A3:A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Стерилка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Верховцев Николай</dc:creator>
  <cp:lastModifiedBy>Шахов_С_М</cp:lastModifiedBy>
  <cp:lastPrinted>2024-11-15T11:27:27Z</cp:lastPrinted>
  <dcterms:created xsi:type="dcterms:W3CDTF">2015-06-05T18:19:34Z</dcterms:created>
  <dcterms:modified xsi:type="dcterms:W3CDTF">2024-11-21T09:09:51Z</dcterms:modified>
</cp:coreProperties>
</file>